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queryTables/queryTable1.xml" ContentType="application/vnd.openxmlformats-officedocument.spreadsheetml.queryTable+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defaultThemeVersion="166925"/>
  <mc:AlternateContent xmlns:mc="http://schemas.openxmlformats.org/markup-compatibility/2006">
    <mc:Choice Requires="x15">
      <x15ac:absPath xmlns:x15ac="http://schemas.microsoft.com/office/spreadsheetml/2010/11/ac" url="/Users/alexpro/Google Drive/Upflow [Shared]/2. Sales &amp; Marketing/3. Sales/9. Sales Material/2. Excel Model - Invoice tracking/"/>
    </mc:Choice>
  </mc:AlternateContent>
  <xr:revisionPtr revIDLastSave="0" documentId="13_ncr:1_{6E446921-773C-C042-AA3C-2F5FCDBA537D}" xr6:coauthVersionLast="45" xr6:coauthVersionMax="45" xr10:uidLastSave="{00000000-0000-0000-0000-000000000000}"/>
  <bookViews>
    <workbookView xWindow="-30400" yWindow="-3140" windowWidth="28800" windowHeight="17540" xr2:uid="{4201C8A1-3822-BA41-8020-A4868DD4E627}"/>
  </bookViews>
  <sheets>
    <sheet name="Welcome" sheetId="4" r:id="rId1"/>
    <sheet name="Invoice Tracker" sheetId="2" r:id="rId2"/>
    <sheet name="Analysis" sheetId="5" r:id="rId3"/>
    <sheet name="Inputs" sheetId="3" r:id="rId4"/>
  </sheets>
  <definedNames>
    <definedName name="_xlnm._FilterDatabase" localSheetId="1" hidden="1">'Invoice Tracker'!$B$9:$AL$501</definedName>
    <definedName name="upflow_invoices_19_12_182018" localSheetId="1">'Invoice Tracker'!$B$9:$Q$159</definedName>
  </definedNames>
  <calcPr calcId="191029"/>
  <pivotCaches>
    <pivotCache cacheId="1" r:id="rId5"/>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8" i="2" l="1"/>
  <c r="D36" i="3"/>
  <c r="H8" i="2" l="1"/>
  <c r="G8" i="2"/>
  <c r="L161" i="2"/>
  <c r="M161" i="2"/>
  <c r="T161" i="2" s="1"/>
  <c r="Q161" i="2"/>
  <c r="R161" i="2"/>
  <c r="L162" i="2"/>
  <c r="M162" i="2"/>
  <c r="Q162" i="2"/>
  <c r="R162" i="2"/>
  <c r="L163" i="2"/>
  <c r="M163" i="2"/>
  <c r="Q163" i="2"/>
  <c r="R163" i="2"/>
  <c r="L164" i="2"/>
  <c r="M164" i="2"/>
  <c r="T164" i="2" s="1"/>
  <c r="Q164" i="2"/>
  <c r="R164" i="2"/>
  <c r="L165" i="2"/>
  <c r="M165" i="2"/>
  <c r="T165" i="2" s="1"/>
  <c r="Q165" i="2"/>
  <c r="R165" i="2"/>
  <c r="L166" i="2"/>
  <c r="M166" i="2"/>
  <c r="Q166" i="2"/>
  <c r="R166" i="2"/>
  <c r="L167" i="2"/>
  <c r="M167" i="2"/>
  <c r="Q167" i="2"/>
  <c r="R167" i="2"/>
  <c r="L168" i="2"/>
  <c r="M168" i="2"/>
  <c r="T168" i="2" s="1"/>
  <c r="Q168" i="2"/>
  <c r="R168" i="2"/>
  <c r="L169" i="2"/>
  <c r="M169" i="2"/>
  <c r="T169" i="2" s="1"/>
  <c r="Q169" i="2"/>
  <c r="R169" i="2"/>
  <c r="L170" i="2"/>
  <c r="M170" i="2"/>
  <c r="Q170" i="2"/>
  <c r="R170" i="2"/>
  <c r="L171" i="2"/>
  <c r="M171" i="2"/>
  <c r="T171" i="2" s="1"/>
  <c r="Q171" i="2"/>
  <c r="R171" i="2"/>
  <c r="L172" i="2"/>
  <c r="M172" i="2"/>
  <c r="T172" i="2" s="1"/>
  <c r="Q172" i="2"/>
  <c r="R172" i="2"/>
  <c r="L173" i="2"/>
  <c r="M173" i="2"/>
  <c r="T173" i="2" s="1"/>
  <c r="Q173" i="2"/>
  <c r="R173" i="2"/>
  <c r="L174" i="2"/>
  <c r="M174" i="2"/>
  <c r="Q174" i="2"/>
  <c r="R174" i="2"/>
  <c r="L175" i="2"/>
  <c r="M175" i="2"/>
  <c r="T175" i="2" s="1"/>
  <c r="Q175" i="2"/>
  <c r="R175" i="2"/>
  <c r="L176" i="2"/>
  <c r="M176" i="2"/>
  <c r="T176" i="2" s="1"/>
  <c r="Q176" i="2"/>
  <c r="R176" i="2"/>
  <c r="L177" i="2"/>
  <c r="M177" i="2"/>
  <c r="T177" i="2" s="1"/>
  <c r="Q177" i="2"/>
  <c r="R177" i="2"/>
  <c r="L178" i="2"/>
  <c r="M178" i="2"/>
  <c r="Q178" i="2"/>
  <c r="R178" i="2"/>
  <c r="L179" i="2"/>
  <c r="M179" i="2"/>
  <c r="T179" i="2" s="1"/>
  <c r="Q179" i="2"/>
  <c r="R179" i="2"/>
  <c r="L180" i="2"/>
  <c r="M180" i="2"/>
  <c r="T180" i="2" s="1"/>
  <c r="Q180" i="2"/>
  <c r="R180" i="2"/>
  <c r="L181" i="2"/>
  <c r="M181" i="2"/>
  <c r="T181" i="2" s="1"/>
  <c r="Q181" i="2"/>
  <c r="R181" i="2"/>
  <c r="L182" i="2"/>
  <c r="M182" i="2"/>
  <c r="Q182" i="2"/>
  <c r="R182" i="2"/>
  <c r="L183" i="2"/>
  <c r="M183" i="2"/>
  <c r="T183" i="2" s="1"/>
  <c r="Q183" i="2"/>
  <c r="R183" i="2"/>
  <c r="L184" i="2"/>
  <c r="M184" i="2"/>
  <c r="T184" i="2" s="1"/>
  <c r="Q184" i="2"/>
  <c r="R184" i="2"/>
  <c r="L185" i="2"/>
  <c r="M185" i="2"/>
  <c r="T185" i="2" s="1"/>
  <c r="Q185" i="2"/>
  <c r="R185" i="2"/>
  <c r="L186" i="2"/>
  <c r="M186" i="2"/>
  <c r="Q186" i="2"/>
  <c r="R186" i="2"/>
  <c r="L187" i="2"/>
  <c r="M187" i="2"/>
  <c r="T187" i="2" s="1"/>
  <c r="Q187" i="2"/>
  <c r="R187" i="2"/>
  <c r="L188" i="2"/>
  <c r="M188" i="2"/>
  <c r="T188" i="2" s="1"/>
  <c r="Q188" i="2"/>
  <c r="R188" i="2"/>
  <c r="L189" i="2"/>
  <c r="M189" i="2"/>
  <c r="Q189" i="2"/>
  <c r="R189" i="2"/>
  <c r="L190" i="2"/>
  <c r="M190" i="2"/>
  <c r="Q190" i="2"/>
  <c r="R190" i="2"/>
  <c r="L191" i="2"/>
  <c r="M191" i="2"/>
  <c r="T191" i="2" s="1"/>
  <c r="Q191" i="2"/>
  <c r="R191" i="2"/>
  <c r="L192" i="2"/>
  <c r="M192" i="2"/>
  <c r="Q192" i="2"/>
  <c r="R192" i="2"/>
  <c r="L193" i="2"/>
  <c r="M193" i="2"/>
  <c r="T193" i="2" s="1"/>
  <c r="Q193" i="2"/>
  <c r="R193" i="2"/>
  <c r="L194" i="2"/>
  <c r="M194" i="2"/>
  <c r="T194" i="2" s="1"/>
  <c r="Q194" i="2"/>
  <c r="R194" i="2"/>
  <c r="L195" i="2"/>
  <c r="M195" i="2"/>
  <c r="T195" i="2" s="1"/>
  <c r="Q195" i="2"/>
  <c r="R195" i="2"/>
  <c r="L196" i="2"/>
  <c r="M196" i="2"/>
  <c r="T196" i="2" s="1"/>
  <c r="Q196" i="2"/>
  <c r="R196" i="2"/>
  <c r="L197" i="2"/>
  <c r="M197" i="2"/>
  <c r="Q197" i="2"/>
  <c r="R197" i="2"/>
  <c r="L198" i="2"/>
  <c r="M198" i="2"/>
  <c r="Q198" i="2"/>
  <c r="R198" i="2"/>
  <c r="L199" i="2"/>
  <c r="M199" i="2"/>
  <c r="T199" i="2" s="1"/>
  <c r="Q199" i="2"/>
  <c r="R199" i="2"/>
  <c r="L200" i="2"/>
  <c r="M200" i="2"/>
  <c r="Q200" i="2"/>
  <c r="R200" i="2"/>
  <c r="L201" i="2"/>
  <c r="M201" i="2"/>
  <c r="T201" i="2" s="1"/>
  <c r="Q201" i="2"/>
  <c r="R201" i="2"/>
  <c r="L202" i="2"/>
  <c r="M202" i="2"/>
  <c r="T202" i="2" s="1"/>
  <c r="Q202" i="2"/>
  <c r="R202" i="2"/>
  <c r="L203" i="2"/>
  <c r="M203" i="2"/>
  <c r="T203" i="2" s="1"/>
  <c r="Q203" i="2"/>
  <c r="R203" i="2"/>
  <c r="L204" i="2"/>
  <c r="M204" i="2"/>
  <c r="T204" i="2" s="1"/>
  <c r="Q204" i="2"/>
  <c r="R204" i="2"/>
  <c r="L205" i="2"/>
  <c r="M205" i="2"/>
  <c r="T205" i="2" s="1"/>
  <c r="Q205" i="2"/>
  <c r="R205" i="2"/>
  <c r="L206" i="2"/>
  <c r="M206" i="2"/>
  <c r="T206" i="2" s="1"/>
  <c r="Q206" i="2"/>
  <c r="R206" i="2"/>
  <c r="L207" i="2"/>
  <c r="M207" i="2"/>
  <c r="T207" i="2" s="1"/>
  <c r="Q207" i="2"/>
  <c r="R207" i="2"/>
  <c r="L208" i="2"/>
  <c r="M208" i="2"/>
  <c r="T208" i="2" s="1"/>
  <c r="Q208" i="2"/>
  <c r="R208" i="2"/>
  <c r="L209" i="2"/>
  <c r="M209" i="2"/>
  <c r="Q209" i="2"/>
  <c r="R209" i="2"/>
  <c r="L210" i="2"/>
  <c r="M210" i="2"/>
  <c r="T210" i="2" s="1"/>
  <c r="Q210" i="2"/>
  <c r="R210" i="2"/>
  <c r="L211" i="2"/>
  <c r="M211" i="2"/>
  <c r="T211" i="2" s="1"/>
  <c r="Q211" i="2"/>
  <c r="R211" i="2"/>
  <c r="L212" i="2"/>
  <c r="M212" i="2"/>
  <c r="Q212" i="2"/>
  <c r="R212" i="2"/>
  <c r="L213" i="2"/>
  <c r="M213" i="2"/>
  <c r="T213" i="2" s="1"/>
  <c r="Q213" i="2"/>
  <c r="R213" i="2"/>
  <c r="L214" i="2"/>
  <c r="M214" i="2"/>
  <c r="T214" i="2" s="1"/>
  <c r="Q214" i="2"/>
  <c r="R214" i="2"/>
  <c r="L215" i="2"/>
  <c r="M215" i="2"/>
  <c r="T215" i="2" s="1"/>
  <c r="Q215" i="2"/>
  <c r="R215" i="2"/>
  <c r="L216" i="2"/>
  <c r="M216" i="2"/>
  <c r="T216" i="2" s="1"/>
  <c r="Q216" i="2"/>
  <c r="R216" i="2"/>
  <c r="L217" i="2"/>
  <c r="M217" i="2"/>
  <c r="T217" i="2" s="1"/>
  <c r="Q217" i="2"/>
  <c r="R217" i="2"/>
  <c r="L218" i="2"/>
  <c r="M218" i="2"/>
  <c r="T218" i="2" s="1"/>
  <c r="Q218" i="2"/>
  <c r="R218" i="2"/>
  <c r="L219" i="2"/>
  <c r="M219" i="2"/>
  <c r="Q219" i="2"/>
  <c r="R219" i="2"/>
  <c r="L220" i="2"/>
  <c r="M220" i="2"/>
  <c r="T220" i="2" s="1"/>
  <c r="Q220" i="2"/>
  <c r="R220" i="2"/>
  <c r="L221" i="2"/>
  <c r="M221" i="2"/>
  <c r="T221" i="2" s="1"/>
  <c r="Q221" i="2"/>
  <c r="R221" i="2"/>
  <c r="L222" i="2"/>
  <c r="M222" i="2"/>
  <c r="Q222" i="2"/>
  <c r="R222" i="2"/>
  <c r="L223" i="2"/>
  <c r="M223" i="2"/>
  <c r="T223" i="2" s="1"/>
  <c r="Q223" i="2"/>
  <c r="R223" i="2"/>
  <c r="L224" i="2"/>
  <c r="M224" i="2"/>
  <c r="T224" i="2" s="1"/>
  <c r="Q224" i="2"/>
  <c r="R224" i="2"/>
  <c r="L225" i="2"/>
  <c r="M225" i="2"/>
  <c r="T225" i="2" s="1"/>
  <c r="Q225" i="2"/>
  <c r="R225" i="2"/>
  <c r="L226" i="2"/>
  <c r="M226" i="2"/>
  <c r="Q226" i="2"/>
  <c r="R226" i="2"/>
  <c r="L227" i="2"/>
  <c r="M227" i="2"/>
  <c r="Q227" i="2"/>
  <c r="R227" i="2"/>
  <c r="L228" i="2"/>
  <c r="M228" i="2"/>
  <c r="T228" i="2" s="1"/>
  <c r="Q228" i="2"/>
  <c r="R228" i="2"/>
  <c r="L229" i="2"/>
  <c r="M229" i="2"/>
  <c r="T229" i="2" s="1"/>
  <c r="Q229" i="2"/>
  <c r="R229" i="2"/>
  <c r="L230" i="2"/>
  <c r="M230" i="2"/>
  <c r="Q230" i="2"/>
  <c r="R230" i="2"/>
  <c r="L231" i="2"/>
  <c r="M231" i="2"/>
  <c r="Q231" i="2"/>
  <c r="R231" i="2"/>
  <c r="L232" i="2"/>
  <c r="M232" i="2"/>
  <c r="T232" i="2" s="1"/>
  <c r="Q232" i="2"/>
  <c r="R232" i="2"/>
  <c r="L233" i="2"/>
  <c r="M233" i="2"/>
  <c r="T233" i="2" s="1"/>
  <c r="Q233" i="2"/>
  <c r="R233" i="2"/>
  <c r="L234" i="2"/>
  <c r="M234" i="2"/>
  <c r="T234" i="2" s="1"/>
  <c r="Q234" i="2"/>
  <c r="R234" i="2"/>
  <c r="L235" i="2"/>
  <c r="M235" i="2"/>
  <c r="Q235" i="2"/>
  <c r="R235" i="2"/>
  <c r="L236" i="2"/>
  <c r="M236" i="2"/>
  <c r="T236" i="2" s="1"/>
  <c r="Q236" i="2"/>
  <c r="R236" i="2"/>
  <c r="L237" i="2"/>
  <c r="M237" i="2"/>
  <c r="T237" i="2" s="1"/>
  <c r="Q237" i="2"/>
  <c r="R237" i="2"/>
  <c r="L238" i="2"/>
  <c r="M238" i="2"/>
  <c r="Q238" i="2"/>
  <c r="R238" i="2"/>
  <c r="L239" i="2"/>
  <c r="M239" i="2"/>
  <c r="T239" i="2" s="1"/>
  <c r="Q239" i="2"/>
  <c r="R239" i="2"/>
  <c r="L240" i="2"/>
  <c r="M240" i="2"/>
  <c r="T240" i="2" s="1"/>
  <c r="Q240" i="2"/>
  <c r="R240" i="2"/>
  <c r="L241" i="2"/>
  <c r="M241" i="2"/>
  <c r="T241" i="2" s="1"/>
  <c r="Q241" i="2"/>
  <c r="R241" i="2"/>
  <c r="L242" i="2"/>
  <c r="M242" i="2"/>
  <c r="Q242" i="2"/>
  <c r="R242" i="2"/>
  <c r="L243" i="2"/>
  <c r="M243" i="2"/>
  <c r="T243" i="2" s="1"/>
  <c r="Q243" i="2"/>
  <c r="R243" i="2"/>
  <c r="L244" i="2"/>
  <c r="M244" i="2"/>
  <c r="Q244" i="2"/>
  <c r="R244" i="2"/>
  <c r="L245" i="2"/>
  <c r="M245" i="2"/>
  <c r="T245" i="2" s="1"/>
  <c r="Q245" i="2"/>
  <c r="R245" i="2"/>
  <c r="L246" i="2"/>
  <c r="M246" i="2"/>
  <c r="Q246" i="2"/>
  <c r="R246" i="2"/>
  <c r="L247" i="2"/>
  <c r="M247" i="2"/>
  <c r="T247" i="2" s="1"/>
  <c r="Q247" i="2"/>
  <c r="R247" i="2"/>
  <c r="L248" i="2"/>
  <c r="M248" i="2"/>
  <c r="T248" i="2" s="1"/>
  <c r="Q248" i="2"/>
  <c r="R248" i="2"/>
  <c r="L249" i="2"/>
  <c r="M249" i="2"/>
  <c r="T249" i="2" s="1"/>
  <c r="Q249" i="2"/>
  <c r="R249" i="2"/>
  <c r="L250" i="2"/>
  <c r="M250" i="2"/>
  <c r="T250" i="2" s="1"/>
  <c r="Q250" i="2"/>
  <c r="R250" i="2"/>
  <c r="L251" i="2"/>
  <c r="M251" i="2"/>
  <c r="Q251" i="2"/>
  <c r="R251" i="2"/>
  <c r="L252" i="2"/>
  <c r="M252" i="2"/>
  <c r="T252" i="2" s="1"/>
  <c r="Q252" i="2"/>
  <c r="R252" i="2"/>
  <c r="L253" i="2"/>
  <c r="M253" i="2"/>
  <c r="T253" i="2" s="1"/>
  <c r="Q253" i="2"/>
  <c r="R253" i="2"/>
  <c r="L254" i="2"/>
  <c r="M254" i="2"/>
  <c r="T254" i="2" s="1"/>
  <c r="Q254" i="2"/>
  <c r="R254" i="2"/>
  <c r="L255" i="2"/>
  <c r="M255" i="2"/>
  <c r="T255" i="2" s="1"/>
  <c r="Q255" i="2"/>
  <c r="R255" i="2"/>
  <c r="L256" i="2"/>
  <c r="M256" i="2"/>
  <c r="T256" i="2" s="1"/>
  <c r="Q256" i="2"/>
  <c r="R256" i="2"/>
  <c r="L257" i="2"/>
  <c r="M257" i="2"/>
  <c r="Q257" i="2"/>
  <c r="R257" i="2"/>
  <c r="L258" i="2"/>
  <c r="M258" i="2"/>
  <c r="T258" i="2" s="1"/>
  <c r="Q258" i="2"/>
  <c r="R258" i="2"/>
  <c r="L259" i="2"/>
  <c r="M259" i="2"/>
  <c r="T259" i="2" s="1"/>
  <c r="Q259" i="2"/>
  <c r="R259" i="2"/>
  <c r="L260" i="2"/>
  <c r="M260" i="2"/>
  <c r="T260" i="2" s="1"/>
  <c r="Q260" i="2"/>
  <c r="R260" i="2"/>
  <c r="L261" i="2"/>
  <c r="M261" i="2"/>
  <c r="Q261" i="2"/>
  <c r="R261" i="2"/>
  <c r="L262" i="2"/>
  <c r="M262" i="2"/>
  <c r="T262" i="2" s="1"/>
  <c r="Q262" i="2"/>
  <c r="R262" i="2"/>
  <c r="L263" i="2"/>
  <c r="M263" i="2"/>
  <c r="T263" i="2" s="1"/>
  <c r="Q263" i="2"/>
  <c r="R263" i="2"/>
  <c r="L264" i="2"/>
  <c r="M264" i="2"/>
  <c r="Q264" i="2"/>
  <c r="R264" i="2"/>
  <c r="L265" i="2"/>
  <c r="M265" i="2"/>
  <c r="T265" i="2" s="1"/>
  <c r="Q265" i="2"/>
  <c r="R265" i="2"/>
  <c r="L266" i="2"/>
  <c r="M266" i="2"/>
  <c r="Q266" i="2"/>
  <c r="R266" i="2"/>
  <c r="L267" i="2"/>
  <c r="M267" i="2"/>
  <c r="T267" i="2" s="1"/>
  <c r="Q267" i="2"/>
  <c r="R267" i="2"/>
  <c r="L268" i="2"/>
  <c r="M268" i="2"/>
  <c r="Q268" i="2"/>
  <c r="R268" i="2"/>
  <c r="L269" i="2"/>
  <c r="M269" i="2"/>
  <c r="T269" i="2" s="1"/>
  <c r="Q269" i="2"/>
  <c r="R269" i="2"/>
  <c r="L270" i="2"/>
  <c r="M270" i="2"/>
  <c r="Q270" i="2"/>
  <c r="R270" i="2"/>
  <c r="L271" i="2"/>
  <c r="M271" i="2"/>
  <c r="T271" i="2" s="1"/>
  <c r="Q271" i="2"/>
  <c r="R271" i="2"/>
  <c r="L272" i="2"/>
  <c r="M272" i="2"/>
  <c r="Q272" i="2"/>
  <c r="R272" i="2"/>
  <c r="L273" i="2"/>
  <c r="M273" i="2"/>
  <c r="T273" i="2" s="1"/>
  <c r="Q273" i="2"/>
  <c r="R273" i="2"/>
  <c r="L274" i="2"/>
  <c r="M274" i="2"/>
  <c r="T274" i="2" s="1"/>
  <c r="Q274" i="2"/>
  <c r="R274" i="2"/>
  <c r="L275" i="2"/>
  <c r="M275" i="2"/>
  <c r="T275" i="2" s="1"/>
  <c r="Q275" i="2"/>
  <c r="R275" i="2"/>
  <c r="L276" i="2"/>
  <c r="M276" i="2"/>
  <c r="T276" i="2" s="1"/>
  <c r="Q276" i="2"/>
  <c r="R276" i="2"/>
  <c r="L277" i="2"/>
  <c r="M277" i="2"/>
  <c r="Q277" i="2"/>
  <c r="R277" i="2"/>
  <c r="L278" i="2"/>
  <c r="M278" i="2"/>
  <c r="T278" i="2" s="1"/>
  <c r="Q278" i="2"/>
  <c r="R278" i="2"/>
  <c r="L279" i="2"/>
  <c r="M279" i="2"/>
  <c r="T279" i="2" s="1"/>
  <c r="Q279" i="2"/>
  <c r="R279" i="2"/>
  <c r="L280" i="2"/>
  <c r="M280" i="2"/>
  <c r="T280" i="2" s="1"/>
  <c r="Q280" i="2"/>
  <c r="R280" i="2"/>
  <c r="L281" i="2"/>
  <c r="M281" i="2"/>
  <c r="Q281" i="2"/>
  <c r="R281" i="2"/>
  <c r="L282" i="2"/>
  <c r="M282" i="2"/>
  <c r="T282" i="2" s="1"/>
  <c r="Q282" i="2"/>
  <c r="R282" i="2"/>
  <c r="L283" i="2"/>
  <c r="M283" i="2"/>
  <c r="T283" i="2" s="1"/>
  <c r="Q283" i="2"/>
  <c r="R283" i="2"/>
  <c r="L284" i="2"/>
  <c r="M284" i="2"/>
  <c r="Q284" i="2"/>
  <c r="R284" i="2"/>
  <c r="L285" i="2"/>
  <c r="M285" i="2"/>
  <c r="T285" i="2" s="1"/>
  <c r="Q285" i="2"/>
  <c r="R285" i="2"/>
  <c r="L286" i="2"/>
  <c r="M286" i="2"/>
  <c r="Q286" i="2"/>
  <c r="R286" i="2"/>
  <c r="L287" i="2"/>
  <c r="M287" i="2"/>
  <c r="T287" i="2" s="1"/>
  <c r="Q287" i="2"/>
  <c r="R287" i="2"/>
  <c r="L288" i="2"/>
  <c r="M288" i="2"/>
  <c r="Q288" i="2"/>
  <c r="R288" i="2"/>
  <c r="L289" i="2"/>
  <c r="M289" i="2"/>
  <c r="Q289" i="2"/>
  <c r="R289" i="2"/>
  <c r="L290" i="2"/>
  <c r="M290" i="2"/>
  <c r="T290" i="2" s="1"/>
  <c r="Q290" i="2"/>
  <c r="R290" i="2"/>
  <c r="L291" i="2"/>
  <c r="M291" i="2"/>
  <c r="Q291" i="2"/>
  <c r="R291" i="2"/>
  <c r="L292" i="2"/>
  <c r="M292" i="2"/>
  <c r="Q292" i="2"/>
  <c r="R292" i="2"/>
  <c r="L293" i="2"/>
  <c r="M293" i="2"/>
  <c r="T293" i="2" s="1"/>
  <c r="Q293" i="2"/>
  <c r="R293" i="2"/>
  <c r="L294" i="2"/>
  <c r="M294" i="2"/>
  <c r="T294" i="2" s="1"/>
  <c r="Q294" i="2"/>
  <c r="R294" i="2"/>
  <c r="L295" i="2"/>
  <c r="M295" i="2"/>
  <c r="Q295" i="2"/>
  <c r="R295" i="2"/>
  <c r="L296" i="2"/>
  <c r="M296" i="2"/>
  <c r="Q296" i="2"/>
  <c r="R296" i="2"/>
  <c r="L297" i="2"/>
  <c r="M297" i="2"/>
  <c r="T297" i="2" s="1"/>
  <c r="Q297" i="2"/>
  <c r="R297" i="2"/>
  <c r="L298" i="2"/>
  <c r="M298" i="2"/>
  <c r="T298" i="2" s="1"/>
  <c r="Q298" i="2"/>
  <c r="R298" i="2"/>
  <c r="L299" i="2"/>
  <c r="M299" i="2"/>
  <c r="Q299" i="2"/>
  <c r="R299" i="2"/>
  <c r="L300" i="2"/>
  <c r="M300" i="2"/>
  <c r="Q300" i="2"/>
  <c r="R300" i="2"/>
  <c r="L301" i="2"/>
  <c r="M301" i="2"/>
  <c r="T301" i="2" s="1"/>
  <c r="Q301" i="2"/>
  <c r="R301" i="2"/>
  <c r="L302" i="2"/>
  <c r="M302" i="2"/>
  <c r="T302" i="2" s="1"/>
  <c r="Q302" i="2"/>
  <c r="R302" i="2"/>
  <c r="L303" i="2"/>
  <c r="M303" i="2"/>
  <c r="Q303" i="2"/>
  <c r="R303" i="2"/>
  <c r="L304" i="2"/>
  <c r="M304" i="2"/>
  <c r="Q304" i="2"/>
  <c r="R304" i="2"/>
  <c r="L305" i="2"/>
  <c r="M305" i="2"/>
  <c r="T305" i="2" s="1"/>
  <c r="Q305" i="2"/>
  <c r="R305" i="2"/>
  <c r="L306" i="2"/>
  <c r="M306" i="2"/>
  <c r="T306" i="2" s="1"/>
  <c r="Q306" i="2"/>
  <c r="R306" i="2"/>
  <c r="L307" i="2"/>
  <c r="M307" i="2"/>
  <c r="Q307" i="2"/>
  <c r="R307" i="2"/>
  <c r="L308" i="2"/>
  <c r="M308" i="2"/>
  <c r="T308" i="2" s="1"/>
  <c r="Q308" i="2"/>
  <c r="R308" i="2"/>
  <c r="L309" i="2"/>
  <c r="M309" i="2"/>
  <c r="T309" i="2" s="1"/>
  <c r="Q309" i="2"/>
  <c r="R309" i="2"/>
  <c r="L310" i="2"/>
  <c r="M310" i="2"/>
  <c r="T310" i="2" s="1"/>
  <c r="Q310" i="2"/>
  <c r="R310" i="2"/>
  <c r="L311" i="2"/>
  <c r="M311" i="2"/>
  <c r="Q311" i="2"/>
  <c r="R311" i="2"/>
  <c r="L312" i="2"/>
  <c r="M312" i="2"/>
  <c r="Q312" i="2"/>
  <c r="R312" i="2"/>
  <c r="L313" i="2"/>
  <c r="M313" i="2"/>
  <c r="T313" i="2" s="1"/>
  <c r="Q313" i="2"/>
  <c r="R313" i="2"/>
  <c r="L314" i="2"/>
  <c r="M314" i="2"/>
  <c r="T314" i="2" s="1"/>
  <c r="Q314" i="2"/>
  <c r="R314" i="2"/>
  <c r="L315" i="2"/>
  <c r="M315" i="2"/>
  <c r="Q315" i="2"/>
  <c r="R315" i="2"/>
  <c r="L316" i="2"/>
  <c r="M316" i="2"/>
  <c r="Q316" i="2"/>
  <c r="R316" i="2"/>
  <c r="L317" i="2"/>
  <c r="M317" i="2"/>
  <c r="T317" i="2" s="1"/>
  <c r="Q317" i="2"/>
  <c r="R317" i="2"/>
  <c r="L318" i="2"/>
  <c r="M318" i="2"/>
  <c r="T318" i="2" s="1"/>
  <c r="Q318" i="2"/>
  <c r="R318" i="2"/>
  <c r="L319" i="2"/>
  <c r="M319" i="2"/>
  <c r="Q319" i="2"/>
  <c r="R319" i="2"/>
  <c r="L320" i="2"/>
  <c r="M320" i="2"/>
  <c r="Q320" i="2"/>
  <c r="R320" i="2"/>
  <c r="L321" i="2"/>
  <c r="M321" i="2"/>
  <c r="T321" i="2" s="1"/>
  <c r="Q321" i="2"/>
  <c r="R321" i="2"/>
  <c r="L322" i="2"/>
  <c r="M322" i="2"/>
  <c r="T322" i="2" s="1"/>
  <c r="Q322" i="2"/>
  <c r="R322" i="2"/>
  <c r="L323" i="2"/>
  <c r="M323" i="2"/>
  <c r="Q323" i="2"/>
  <c r="R323" i="2"/>
  <c r="L324" i="2"/>
  <c r="M324" i="2"/>
  <c r="Q324" i="2"/>
  <c r="R324" i="2"/>
  <c r="L325" i="2"/>
  <c r="M325" i="2"/>
  <c r="T325" i="2" s="1"/>
  <c r="Q325" i="2"/>
  <c r="R325" i="2"/>
  <c r="L326" i="2"/>
  <c r="M326" i="2"/>
  <c r="T326" i="2" s="1"/>
  <c r="Q326" i="2"/>
  <c r="R326" i="2"/>
  <c r="L327" i="2"/>
  <c r="M327" i="2"/>
  <c r="Q327" i="2"/>
  <c r="R327" i="2"/>
  <c r="L328" i="2"/>
  <c r="M328" i="2"/>
  <c r="T328" i="2" s="1"/>
  <c r="Q328" i="2"/>
  <c r="R328" i="2"/>
  <c r="L329" i="2"/>
  <c r="M329" i="2"/>
  <c r="T329" i="2" s="1"/>
  <c r="Q329" i="2"/>
  <c r="R329" i="2"/>
  <c r="L330" i="2"/>
  <c r="M330" i="2"/>
  <c r="T330" i="2" s="1"/>
  <c r="Q330" i="2"/>
  <c r="R330" i="2"/>
  <c r="L331" i="2"/>
  <c r="M331" i="2"/>
  <c r="T331" i="2" s="1"/>
  <c r="Q331" i="2"/>
  <c r="R331" i="2"/>
  <c r="L332" i="2"/>
  <c r="M332" i="2"/>
  <c r="Q332" i="2"/>
  <c r="R332" i="2"/>
  <c r="L333" i="2"/>
  <c r="M333" i="2"/>
  <c r="T333" i="2" s="1"/>
  <c r="Q333" i="2"/>
  <c r="R333" i="2"/>
  <c r="L334" i="2"/>
  <c r="M334" i="2"/>
  <c r="T334" i="2" s="1"/>
  <c r="Q334" i="2"/>
  <c r="R334" i="2"/>
  <c r="L335" i="2"/>
  <c r="M335" i="2"/>
  <c r="T335" i="2" s="1"/>
  <c r="Q335" i="2"/>
  <c r="R335" i="2"/>
  <c r="L336" i="2"/>
  <c r="M336" i="2"/>
  <c r="Q336" i="2"/>
  <c r="R336" i="2"/>
  <c r="L337" i="2"/>
  <c r="M337" i="2"/>
  <c r="Q337" i="2"/>
  <c r="R337" i="2"/>
  <c r="L338" i="2"/>
  <c r="M338" i="2"/>
  <c r="T338" i="2" s="1"/>
  <c r="Q338" i="2"/>
  <c r="R338" i="2"/>
  <c r="L339" i="2"/>
  <c r="M339" i="2"/>
  <c r="Q339" i="2"/>
  <c r="R339" i="2"/>
  <c r="L340" i="2"/>
  <c r="M340" i="2"/>
  <c r="T340" i="2" s="1"/>
  <c r="Q340" i="2"/>
  <c r="R340" i="2"/>
  <c r="L341" i="2"/>
  <c r="M341" i="2"/>
  <c r="Q341" i="2"/>
  <c r="R341" i="2"/>
  <c r="L342" i="2"/>
  <c r="M342" i="2"/>
  <c r="T342" i="2" s="1"/>
  <c r="Q342" i="2"/>
  <c r="R342" i="2"/>
  <c r="L343" i="2"/>
  <c r="M343" i="2"/>
  <c r="Q343" i="2"/>
  <c r="R343" i="2"/>
  <c r="L344" i="2"/>
  <c r="M344" i="2"/>
  <c r="T344" i="2" s="1"/>
  <c r="Q344" i="2"/>
  <c r="R344" i="2"/>
  <c r="L345" i="2"/>
  <c r="M345" i="2"/>
  <c r="T345" i="2" s="1"/>
  <c r="Q345" i="2"/>
  <c r="R345" i="2"/>
  <c r="L346" i="2"/>
  <c r="M346" i="2"/>
  <c r="T346" i="2" s="1"/>
  <c r="Q346" i="2"/>
  <c r="R346" i="2"/>
  <c r="L347" i="2"/>
  <c r="M347" i="2"/>
  <c r="T347" i="2" s="1"/>
  <c r="Q347" i="2"/>
  <c r="R347" i="2"/>
  <c r="L348" i="2"/>
  <c r="M348" i="2"/>
  <c r="Q348" i="2"/>
  <c r="R348" i="2"/>
  <c r="L349" i="2"/>
  <c r="M349" i="2"/>
  <c r="T349" i="2" s="1"/>
  <c r="Q349" i="2"/>
  <c r="R349" i="2"/>
  <c r="L350" i="2"/>
  <c r="M350" i="2"/>
  <c r="T350" i="2" s="1"/>
  <c r="Q350" i="2"/>
  <c r="R350" i="2"/>
  <c r="L351" i="2"/>
  <c r="M351" i="2"/>
  <c r="T351" i="2" s="1"/>
  <c r="Q351" i="2"/>
  <c r="R351" i="2"/>
  <c r="L352" i="2"/>
  <c r="M352" i="2"/>
  <c r="Q352" i="2"/>
  <c r="R352" i="2"/>
  <c r="L353" i="2"/>
  <c r="M353" i="2"/>
  <c r="Q353" i="2"/>
  <c r="R353" i="2"/>
  <c r="L354" i="2"/>
  <c r="M354" i="2"/>
  <c r="T354" i="2" s="1"/>
  <c r="Q354" i="2"/>
  <c r="R354" i="2"/>
  <c r="L355" i="2"/>
  <c r="M355" i="2"/>
  <c r="Q355" i="2"/>
  <c r="R355" i="2"/>
  <c r="L356" i="2"/>
  <c r="M356" i="2"/>
  <c r="T356" i="2" s="1"/>
  <c r="Q356" i="2"/>
  <c r="R356" i="2"/>
  <c r="L357" i="2"/>
  <c r="M357" i="2"/>
  <c r="Q357" i="2"/>
  <c r="R357" i="2"/>
  <c r="L358" i="2"/>
  <c r="M358" i="2"/>
  <c r="T358" i="2" s="1"/>
  <c r="Q358" i="2"/>
  <c r="R358" i="2"/>
  <c r="L359" i="2"/>
  <c r="M359" i="2"/>
  <c r="Q359" i="2"/>
  <c r="R359" i="2"/>
  <c r="L360" i="2"/>
  <c r="M360" i="2"/>
  <c r="T360" i="2" s="1"/>
  <c r="Q360" i="2"/>
  <c r="R360" i="2"/>
  <c r="L361" i="2"/>
  <c r="M361" i="2"/>
  <c r="T361" i="2" s="1"/>
  <c r="Q361" i="2"/>
  <c r="R361" i="2"/>
  <c r="L362" i="2"/>
  <c r="M362" i="2"/>
  <c r="T362" i="2" s="1"/>
  <c r="Q362" i="2"/>
  <c r="R362" i="2"/>
  <c r="L363" i="2"/>
  <c r="M363" i="2"/>
  <c r="T363" i="2" s="1"/>
  <c r="Q363" i="2"/>
  <c r="R363" i="2"/>
  <c r="L364" i="2"/>
  <c r="M364" i="2"/>
  <c r="T364" i="2" s="1"/>
  <c r="Q364" i="2"/>
  <c r="R364" i="2"/>
  <c r="L365" i="2"/>
  <c r="M365" i="2"/>
  <c r="T365" i="2" s="1"/>
  <c r="Q365" i="2"/>
  <c r="R365" i="2"/>
  <c r="L366" i="2"/>
  <c r="M366" i="2"/>
  <c r="T366" i="2" s="1"/>
  <c r="Q366" i="2"/>
  <c r="R366" i="2"/>
  <c r="L367" i="2"/>
  <c r="M367" i="2"/>
  <c r="Q367" i="2"/>
  <c r="R367" i="2"/>
  <c r="L368" i="2"/>
  <c r="M368" i="2"/>
  <c r="Q368" i="2"/>
  <c r="R368" i="2"/>
  <c r="L369" i="2"/>
  <c r="M369" i="2"/>
  <c r="T369" i="2" s="1"/>
  <c r="Q369" i="2"/>
  <c r="R369" i="2"/>
  <c r="L370" i="2"/>
  <c r="M370" i="2"/>
  <c r="T370" i="2" s="1"/>
  <c r="Q370" i="2"/>
  <c r="R370" i="2"/>
  <c r="L371" i="2"/>
  <c r="M371" i="2"/>
  <c r="Q371" i="2"/>
  <c r="R371" i="2"/>
  <c r="L372" i="2"/>
  <c r="M372" i="2"/>
  <c r="Q372" i="2"/>
  <c r="R372" i="2"/>
  <c r="L373" i="2"/>
  <c r="M373" i="2"/>
  <c r="T373" i="2" s="1"/>
  <c r="Q373" i="2"/>
  <c r="R373" i="2"/>
  <c r="L374" i="2"/>
  <c r="M374" i="2"/>
  <c r="Q374" i="2"/>
  <c r="R374" i="2"/>
  <c r="L375" i="2"/>
  <c r="M375" i="2"/>
  <c r="T375" i="2" s="1"/>
  <c r="Q375" i="2"/>
  <c r="R375" i="2"/>
  <c r="L376" i="2"/>
  <c r="M376" i="2"/>
  <c r="Q376" i="2"/>
  <c r="R376" i="2"/>
  <c r="L377" i="2"/>
  <c r="M377" i="2"/>
  <c r="T377" i="2" s="1"/>
  <c r="Q377" i="2"/>
  <c r="R377" i="2"/>
  <c r="L378" i="2"/>
  <c r="M378" i="2"/>
  <c r="T378" i="2" s="1"/>
  <c r="Q378" i="2"/>
  <c r="R378" i="2"/>
  <c r="L379" i="2"/>
  <c r="M379" i="2"/>
  <c r="Q379" i="2"/>
  <c r="R379" i="2"/>
  <c r="L380" i="2"/>
  <c r="M380" i="2"/>
  <c r="T380" i="2" s="1"/>
  <c r="Q380" i="2"/>
  <c r="R380" i="2"/>
  <c r="L381" i="2"/>
  <c r="M381" i="2"/>
  <c r="T381" i="2" s="1"/>
  <c r="Q381" i="2"/>
  <c r="R381" i="2"/>
  <c r="L382" i="2"/>
  <c r="M382" i="2"/>
  <c r="T382" i="2" s="1"/>
  <c r="Q382" i="2"/>
  <c r="R382" i="2"/>
  <c r="L383" i="2"/>
  <c r="M383" i="2"/>
  <c r="Q383" i="2"/>
  <c r="R383" i="2"/>
  <c r="L384" i="2"/>
  <c r="M384" i="2"/>
  <c r="T384" i="2" s="1"/>
  <c r="Q384" i="2"/>
  <c r="R384" i="2"/>
  <c r="L385" i="2"/>
  <c r="M385" i="2"/>
  <c r="T385" i="2" s="1"/>
  <c r="Q385" i="2"/>
  <c r="R385" i="2"/>
  <c r="L386" i="2"/>
  <c r="M386" i="2"/>
  <c r="T386" i="2" s="1"/>
  <c r="Q386" i="2"/>
  <c r="R386" i="2"/>
  <c r="L387" i="2"/>
  <c r="M387" i="2"/>
  <c r="T387" i="2" s="1"/>
  <c r="Q387" i="2"/>
  <c r="R387" i="2"/>
  <c r="L388" i="2"/>
  <c r="M388" i="2"/>
  <c r="Q388" i="2"/>
  <c r="R388" i="2"/>
  <c r="L389" i="2"/>
  <c r="M389" i="2"/>
  <c r="T389" i="2" s="1"/>
  <c r="Q389" i="2"/>
  <c r="R389" i="2"/>
  <c r="L390" i="2"/>
  <c r="M390" i="2"/>
  <c r="Q390" i="2"/>
  <c r="R390" i="2"/>
  <c r="L391" i="2"/>
  <c r="M391" i="2"/>
  <c r="T391" i="2" s="1"/>
  <c r="Q391" i="2"/>
  <c r="R391" i="2"/>
  <c r="L392" i="2"/>
  <c r="M392" i="2"/>
  <c r="Q392" i="2"/>
  <c r="R392" i="2"/>
  <c r="L393" i="2"/>
  <c r="M393" i="2"/>
  <c r="T393" i="2" s="1"/>
  <c r="Q393" i="2"/>
  <c r="R393" i="2"/>
  <c r="L394" i="2"/>
  <c r="M394" i="2"/>
  <c r="T394" i="2" s="1"/>
  <c r="Q394" i="2"/>
  <c r="R394" i="2"/>
  <c r="L395" i="2"/>
  <c r="M395" i="2"/>
  <c r="Q395" i="2"/>
  <c r="R395" i="2"/>
  <c r="L396" i="2"/>
  <c r="M396" i="2"/>
  <c r="T396" i="2" s="1"/>
  <c r="Q396" i="2"/>
  <c r="R396" i="2"/>
  <c r="L397" i="2"/>
  <c r="M397" i="2"/>
  <c r="T397" i="2" s="1"/>
  <c r="Q397" i="2"/>
  <c r="R397" i="2"/>
  <c r="L398" i="2"/>
  <c r="M398" i="2"/>
  <c r="T398" i="2" s="1"/>
  <c r="Q398" i="2"/>
  <c r="R398" i="2"/>
  <c r="L399" i="2"/>
  <c r="M399" i="2"/>
  <c r="Q399" i="2"/>
  <c r="R399" i="2"/>
  <c r="L400" i="2"/>
  <c r="M400" i="2"/>
  <c r="T400" i="2" s="1"/>
  <c r="Q400" i="2"/>
  <c r="R400" i="2"/>
  <c r="L401" i="2"/>
  <c r="M401" i="2"/>
  <c r="T401" i="2" s="1"/>
  <c r="Q401" i="2"/>
  <c r="R401" i="2"/>
  <c r="L402" i="2"/>
  <c r="M402" i="2"/>
  <c r="T402" i="2" s="1"/>
  <c r="Q402" i="2"/>
  <c r="R402" i="2"/>
  <c r="L403" i="2"/>
  <c r="M403" i="2"/>
  <c r="T403" i="2" s="1"/>
  <c r="Q403" i="2"/>
  <c r="R403" i="2"/>
  <c r="L404" i="2"/>
  <c r="M404" i="2"/>
  <c r="Q404" i="2"/>
  <c r="R404" i="2"/>
  <c r="L405" i="2"/>
  <c r="M405" i="2"/>
  <c r="T405" i="2" s="1"/>
  <c r="Q405" i="2"/>
  <c r="R405" i="2"/>
  <c r="L406" i="2"/>
  <c r="M406" i="2"/>
  <c r="T406" i="2" s="1"/>
  <c r="Q406" i="2"/>
  <c r="R406" i="2"/>
  <c r="L407" i="2"/>
  <c r="M407" i="2"/>
  <c r="Q407" i="2"/>
  <c r="R407" i="2"/>
  <c r="L408" i="2"/>
  <c r="M408" i="2"/>
  <c r="Q408" i="2"/>
  <c r="R408" i="2"/>
  <c r="L409" i="2"/>
  <c r="M409" i="2"/>
  <c r="T409" i="2" s="1"/>
  <c r="Q409" i="2"/>
  <c r="R409" i="2"/>
  <c r="L410" i="2"/>
  <c r="M410" i="2"/>
  <c r="T410" i="2" s="1"/>
  <c r="Q410" i="2"/>
  <c r="R410" i="2"/>
  <c r="L411" i="2"/>
  <c r="M411" i="2"/>
  <c r="Q411" i="2"/>
  <c r="R411" i="2"/>
  <c r="L412" i="2"/>
  <c r="M412" i="2"/>
  <c r="Q412" i="2"/>
  <c r="R412" i="2"/>
  <c r="L413" i="2"/>
  <c r="M413" i="2"/>
  <c r="T413" i="2" s="1"/>
  <c r="Q413" i="2"/>
  <c r="R413" i="2"/>
  <c r="L414" i="2"/>
  <c r="M414" i="2"/>
  <c r="T414" i="2" s="1"/>
  <c r="Q414" i="2"/>
  <c r="R414" i="2"/>
  <c r="L415" i="2"/>
  <c r="M415" i="2"/>
  <c r="Q415" i="2"/>
  <c r="R415" i="2"/>
  <c r="L416" i="2"/>
  <c r="M416" i="2"/>
  <c r="Q416" i="2"/>
  <c r="R416" i="2"/>
  <c r="L417" i="2"/>
  <c r="M417" i="2"/>
  <c r="T417" i="2" s="1"/>
  <c r="Q417" i="2"/>
  <c r="R417" i="2"/>
  <c r="L418" i="2"/>
  <c r="M418" i="2"/>
  <c r="T418" i="2" s="1"/>
  <c r="Q418" i="2"/>
  <c r="R418" i="2"/>
  <c r="L419" i="2"/>
  <c r="M419" i="2"/>
  <c r="Q419" i="2"/>
  <c r="R419" i="2"/>
  <c r="L420" i="2"/>
  <c r="M420" i="2"/>
  <c r="Q420" i="2"/>
  <c r="R420" i="2"/>
  <c r="L421" i="2"/>
  <c r="M421" i="2"/>
  <c r="T421" i="2" s="1"/>
  <c r="Q421" i="2"/>
  <c r="R421" i="2"/>
  <c r="L422" i="2"/>
  <c r="M422" i="2"/>
  <c r="T422" i="2" s="1"/>
  <c r="Q422" i="2"/>
  <c r="R422" i="2"/>
  <c r="L423" i="2"/>
  <c r="M423" i="2"/>
  <c r="Q423" i="2"/>
  <c r="R423" i="2"/>
  <c r="L424" i="2"/>
  <c r="M424" i="2"/>
  <c r="Q424" i="2"/>
  <c r="R424" i="2"/>
  <c r="L425" i="2"/>
  <c r="M425" i="2"/>
  <c r="T425" i="2" s="1"/>
  <c r="Q425" i="2"/>
  <c r="R425" i="2"/>
  <c r="L426" i="2"/>
  <c r="M426" i="2"/>
  <c r="T426" i="2" s="1"/>
  <c r="Q426" i="2"/>
  <c r="R426" i="2"/>
  <c r="L427" i="2"/>
  <c r="M427" i="2"/>
  <c r="Q427" i="2"/>
  <c r="R427" i="2"/>
  <c r="L428" i="2"/>
  <c r="M428" i="2"/>
  <c r="Q428" i="2"/>
  <c r="R428" i="2"/>
  <c r="L429" i="2"/>
  <c r="M429" i="2"/>
  <c r="T429" i="2" s="1"/>
  <c r="Q429" i="2"/>
  <c r="R429" i="2"/>
  <c r="L430" i="2"/>
  <c r="M430" i="2"/>
  <c r="T430" i="2" s="1"/>
  <c r="Q430" i="2"/>
  <c r="R430" i="2"/>
  <c r="L431" i="2"/>
  <c r="M431" i="2"/>
  <c r="Q431" i="2"/>
  <c r="R431" i="2"/>
  <c r="L432" i="2"/>
  <c r="M432" i="2"/>
  <c r="Q432" i="2"/>
  <c r="R432" i="2"/>
  <c r="L433" i="2"/>
  <c r="M433" i="2"/>
  <c r="T433" i="2" s="1"/>
  <c r="Q433" i="2"/>
  <c r="R433" i="2"/>
  <c r="L434" i="2"/>
  <c r="M434" i="2"/>
  <c r="T434" i="2" s="1"/>
  <c r="Q434" i="2"/>
  <c r="R434" i="2"/>
  <c r="L435" i="2"/>
  <c r="M435" i="2"/>
  <c r="Q435" i="2"/>
  <c r="R435" i="2"/>
  <c r="L436" i="2"/>
  <c r="M436" i="2"/>
  <c r="Q436" i="2"/>
  <c r="R436" i="2"/>
  <c r="L437" i="2"/>
  <c r="M437" i="2"/>
  <c r="T437" i="2" s="1"/>
  <c r="Q437" i="2"/>
  <c r="R437" i="2"/>
  <c r="L438" i="2"/>
  <c r="M438" i="2"/>
  <c r="T438" i="2" s="1"/>
  <c r="Q438" i="2"/>
  <c r="R438" i="2"/>
  <c r="L439" i="2"/>
  <c r="M439" i="2"/>
  <c r="Q439" i="2"/>
  <c r="R439" i="2"/>
  <c r="L440" i="2"/>
  <c r="M440" i="2"/>
  <c r="Q440" i="2"/>
  <c r="R440" i="2"/>
  <c r="L441" i="2"/>
  <c r="M441" i="2"/>
  <c r="T441" i="2" s="1"/>
  <c r="Q441" i="2"/>
  <c r="R441" i="2"/>
  <c r="L442" i="2"/>
  <c r="M442" i="2"/>
  <c r="T442" i="2" s="1"/>
  <c r="Q442" i="2"/>
  <c r="R442" i="2"/>
  <c r="L443" i="2"/>
  <c r="M443" i="2"/>
  <c r="Q443" i="2"/>
  <c r="R443" i="2"/>
  <c r="L444" i="2"/>
  <c r="M444" i="2"/>
  <c r="Q444" i="2"/>
  <c r="R444" i="2"/>
  <c r="L445" i="2"/>
  <c r="M445" i="2"/>
  <c r="T445" i="2" s="1"/>
  <c r="Q445" i="2"/>
  <c r="R445" i="2"/>
  <c r="L446" i="2"/>
  <c r="M446" i="2"/>
  <c r="T446" i="2" s="1"/>
  <c r="Q446" i="2"/>
  <c r="R446" i="2"/>
  <c r="L447" i="2"/>
  <c r="M447" i="2"/>
  <c r="T447" i="2" s="1"/>
  <c r="Q447" i="2"/>
  <c r="R447" i="2"/>
  <c r="L448" i="2"/>
  <c r="M448" i="2"/>
  <c r="Q448" i="2"/>
  <c r="R448" i="2"/>
  <c r="L449" i="2"/>
  <c r="M449" i="2"/>
  <c r="Q449" i="2"/>
  <c r="R449" i="2"/>
  <c r="L450" i="2"/>
  <c r="M450" i="2"/>
  <c r="T450" i="2" s="1"/>
  <c r="Q450" i="2"/>
  <c r="R450" i="2"/>
  <c r="L451" i="2"/>
  <c r="M451" i="2"/>
  <c r="T451" i="2" s="1"/>
  <c r="Q451" i="2"/>
  <c r="R451" i="2"/>
  <c r="L452" i="2"/>
  <c r="M452" i="2"/>
  <c r="Q452" i="2"/>
  <c r="R452" i="2"/>
  <c r="L453" i="2"/>
  <c r="M453" i="2"/>
  <c r="Q453" i="2"/>
  <c r="R453" i="2"/>
  <c r="L454" i="2"/>
  <c r="M454" i="2"/>
  <c r="T454" i="2" s="1"/>
  <c r="Q454" i="2"/>
  <c r="R454" i="2"/>
  <c r="L455" i="2"/>
  <c r="M455" i="2"/>
  <c r="T455" i="2" s="1"/>
  <c r="Q455" i="2"/>
  <c r="R455" i="2"/>
  <c r="L456" i="2"/>
  <c r="M456" i="2"/>
  <c r="Q456" i="2"/>
  <c r="R456" i="2"/>
  <c r="L457" i="2"/>
  <c r="M457" i="2"/>
  <c r="Q457" i="2"/>
  <c r="R457" i="2"/>
  <c r="L458" i="2"/>
  <c r="M458" i="2"/>
  <c r="T458" i="2" s="1"/>
  <c r="Q458" i="2"/>
  <c r="R458" i="2"/>
  <c r="L459" i="2"/>
  <c r="M459" i="2"/>
  <c r="Q459" i="2"/>
  <c r="R459" i="2"/>
  <c r="L460" i="2"/>
  <c r="M460" i="2"/>
  <c r="T460" i="2" s="1"/>
  <c r="Q460" i="2"/>
  <c r="R460" i="2"/>
  <c r="L461" i="2"/>
  <c r="M461" i="2"/>
  <c r="Q461" i="2"/>
  <c r="R461" i="2"/>
  <c r="L462" i="2"/>
  <c r="M462" i="2"/>
  <c r="T462" i="2" s="1"/>
  <c r="Q462" i="2"/>
  <c r="R462" i="2"/>
  <c r="L463" i="2"/>
  <c r="M463" i="2"/>
  <c r="T463" i="2" s="1"/>
  <c r="Q463" i="2"/>
  <c r="R463" i="2"/>
  <c r="L464" i="2"/>
  <c r="M464" i="2"/>
  <c r="Q464" i="2"/>
  <c r="R464" i="2"/>
  <c r="L465" i="2"/>
  <c r="M465" i="2"/>
  <c r="T465" i="2" s="1"/>
  <c r="Q465" i="2"/>
  <c r="R465" i="2"/>
  <c r="L466" i="2"/>
  <c r="M466" i="2"/>
  <c r="T466" i="2" s="1"/>
  <c r="Q466" i="2"/>
  <c r="R466" i="2"/>
  <c r="L467" i="2"/>
  <c r="M467" i="2"/>
  <c r="T467" i="2" s="1"/>
  <c r="Q467" i="2"/>
  <c r="R467" i="2"/>
  <c r="L468" i="2"/>
  <c r="M468" i="2"/>
  <c r="Q468" i="2"/>
  <c r="R468" i="2"/>
  <c r="L469" i="2"/>
  <c r="M469" i="2"/>
  <c r="T469" i="2" s="1"/>
  <c r="Q469" i="2"/>
  <c r="R469" i="2"/>
  <c r="L470" i="2"/>
  <c r="M470" i="2"/>
  <c r="T470" i="2" s="1"/>
  <c r="Q470" i="2"/>
  <c r="R470" i="2"/>
  <c r="L471" i="2"/>
  <c r="M471" i="2"/>
  <c r="Q471" i="2"/>
  <c r="R471" i="2"/>
  <c r="L472" i="2"/>
  <c r="M472" i="2"/>
  <c r="T472" i="2" s="1"/>
  <c r="Q472" i="2"/>
  <c r="R472" i="2"/>
  <c r="L473" i="2"/>
  <c r="M473" i="2"/>
  <c r="T473" i="2" s="1"/>
  <c r="Q473" i="2"/>
  <c r="R473" i="2"/>
  <c r="L474" i="2"/>
  <c r="M474" i="2"/>
  <c r="T474" i="2" s="1"/>
  <c r="Q474" i="2"/>
  <c r="R474" i="2"/>
  <c r="L475" i="2"/>
  <c r="M475" i="2"/>
  <c r="Q475" i="2"/>
  <c r="R475" i="2"/>
  <c r="L476" i="2"/>
  <c r="M476" i="2"/>
  <c r="Q476" i="2"/>
  <c r="R476" i="2"/>
  <c r="L477" i="2"/>
  <c r="M477" i="2"/>
  <c r="T477" i="2" s="1"/>
  <c r="Q477" i="2"/>
  <c r="R477" i="2"/>
  <c r="L478" i="2"/>
  <c r="M478" i="2"/>
  <c r="T478" i="2" s="1"/>
  <c r="Q478" i="2"/>
  <c r="R478" i="2"/>
  <c r="L479" i="2"/>
  <c r="M479" i="2"/>
  <c r="Q479" i="2"/>
  <c r="R479" i="2"/>
  <c r="L480" i="2"/>
  <c r="M480" i="2"/>
  <c r="T480" i="2" s="1"/>
  <c r="Q480" i="2"/>
  <c r="R480" i="2"/>
  <c r="L481" i="2"/>
  <c r="M481" i="2"/>
  <c r="T481" i="2" s="1"/>
  <c r="Q481" i="2"/>
  <c r="R481" i="2"/>
  <c r="L482" i="2"/>
  <c r="M482" i="2"/>
  <c r="T482" i="2" s="1"/>
  <c r="Q482" i="2"/>
  <c r="R482" i="2"/>
  <c r="L483" i="2"/>
  <c r="M483" i="2"/>
  <c r="Q483" i="2"/>
  <c r="R483" i="2"/>
  <c r="L484" i="2"/>
  <c r="M484" i="2"/>
  <c r="Q484" i="2"/>
  <c r="R484" i="2"/>
  <c r="L485" i="2"/>
  <c r="M485" i="2"/>
  <c r="T485" i="2" s="1"/>
  <c r="Q485" i="2"/>
  <c r="R485" i="2"/>
  <c r="L486" i="2"/>
  <c r="M486" i="2"/>
  <c r="T486" i="2" s="1"/>
  <c r="Q486" i="2"/>
  <c r="R486" i="2"/>
  <c r="L487" i="2"/>
  <c r="M487" i="2"/>
  <c r="Q487" i="2"/>
  <c r="R487" i="2"/>
  <c r="L488" i="2"/>
  <c r="M488" i="2"/>
  <c r="T488" i="2" s="1"/>
  <c r="Q488" i="2"/>
  <c r="R488" i="2"/>
  <c r="L489" i="2"/>
  <c r="M489" i="2"/>
  <c r="T489" i="2" s="1"/>
  <c r="Q489" i="2"/>
  <c r="R489" i="2"/>
  <c r="L490" i="2"/>
  <c r="M490" i="2"/>
  <c r="T490" i="2" s="1"/>
  <c r="Q490" i="2"/>
  <c r="R490" i="2"/>
  <c r="L491" i="2"/>
  <c r="M491" i="2"/>
  <c r="Q491" i="2"/>
  <c r="R491" i="2"/>
  <c r="L492" i="2"/>
  <c r="M492" i="2"/>
  <c r="Q492" i="2"/>
  <c r="R492" i="2"/>
  <c r="L493" i="2"/>
  <c r="M493" i="2"/>
  <c r="T493" i="2" s="1"/>
  <c r="Q493" i="2"/>
  <c r="R493" i="2"/>
  <c r="L494" i="2"/>
  <c r="M494" i="2"/>
  <c r="T494" i="2" s="1"/>
  <c r="Q494" i="2"/>
  <c r="R494" i="2"/>
  <c r="L495" i="2"/>
  <c r="M495" i="2"/>
  <c r="Q495" i="2"/>
  <c r="R495" i="2"/>
  <c r="L496" i="2"/>
  <c r="M496" i="2"/>
  <c r="T496" i="2" s="1"/>
  <c r="Q496" i="2"/>
  <c r="R496" i="2"/>
  <c r="L497" i="2"/>
  <c r="M497" i="2"/>
  <c r="T497" i="2" s="1"/>
  <c r="Q497" i="2"/>
  <c r="R497" i="2"/>
  <c r="L498" i="2"/>
  <c r="M498" i="2"/>
  <c r="T498" i="2" s="1"/>
  <c r="Q498" i="2"/>
  <c r="R498" i="2"/>
  <c r="L499" i="2"/>
  <c r="M499" i="2"/>
  <c r="Q499" i="2"/>
  <c r="R499" i="2"/>
  <c r="L500" i="2"/>
  <c r="M500" i="2"/>
  <c r="T500" i="2" s="1"/>
  <c r="Q500" i="2"/>
  <c r="R500" i="2"/>
  <c r="L501" i="2"/>
  <c r="M501" i="2"/>
  <c r="T501" i="2" s="1"/>
  <c r="Q501" i="2"/>
  <c r="R501" i="2"/>
  <c r="R160" i="2"/>
  <c r="R159" i="2"/>
  <c r="Q160" i="2"/>
  <c r="M160" i="2"/>
  <c r="T160" i="2" s="1"/>
  <c r="L160" i="2"/>
  <c r="M10" i="2"/>
  <c r="T10" i="2" s="1"/>
  <c r="M11" i="2"/>
  <c r="T11" i="2" s="1"/>
  <c r="M12" i="2"/>
  <c r="T12" i="2" s="1"/>
  <c r="M13" i="2"/>
  <c r="T13" i="2" s="1"/>
  <c r="M14" i="2"/>
  <c r="T14" i="2" s="1"/>
  <c r="M15" i="2"/>
  <c r="T15" i="2" s="1"/>
  <c r="M16" i="2"/>
  <c r="T16" i="2" s="1"/>
  <c r="M17" i="2"/>
  <c r="T17" i="2" s="1"/>
  <c r="M18" i="2"/>
  <c r="T18" i="2" s="1"/>
  <c r="M19" i="2"/>
  <c r="T19" i="2" s="1"/>
  <c r="M20" i="2"/>
  <c r="T20" i="2" s="1"/>
  <c r="M21" i="2"/>
  <c r="T21" i="2" s="1"/>
  <c r="M23" i="2"/>
  <c r="T23" i="2" s="1"/>
  <c r="M24" i="2"/>
  <c r="T24" i="2" s="1"/>
  <c r="M26" i="2"/>
  <c r="T26" i="2" s="1"/>
  <c r="M27" i="2"/>
  <c r="T27" i="2" s="1"/>
  <c r="M28" i="2"/>
  <c r="T28" i="2" s="1"/>
  <c r="M29" i="2"/>
  <c r="T29" i="2" s="1"/>
  <c r="M31" i="2"/>
  <c r="T31" i="2" s="1"/>
  <c r="M32" i="2"/>
  <c r="T32" i="2" s="1"/>
  <c r="M33" i="2"/>
  <c r="T33" i="2" s="1"/>
  <c r="M34" i="2"/>
  <c r="T34" i="2" s="1"/>
  <c r="L37" i="2"/>
  <c r="M37" i="2"/>
  <c r="M38" i="2"/>
  <c r="M40" i="2"/>
  <c r="T40" i="2" s="1"/>
  <c r="M41" i="2"/>
  <c r="T41" i="2" s="1"/>
  <c r="M42" i="2"/>
  <c r="T42" i="2" s="1"/>
  <c r="M43" i="2"/>
  <c r="T43" i="2" s="1"/>
  <c r="L45" i="2"/>
  <c r="M97" i="2"/>
  <c r="M120" i="2"/>
  <c r="T120" i="2" s="1"/>
  <c r="M125" i="2"/>
  <c r="M149" i="2"/>
  <c r="T149" i="2" s="1"/>
  <c r="M158" i="2"/>
  <c r="T158" i="2" s="1"/>
  <c r="M159" i="2"/>
  <c r="T159" i="2" s="1"/>
  <c r="L159" i="2"/>
  <c r="Q159" i="2"/>
  <c r="AJ8" i="2"/>
  <c r="AG8" i="2"/>
  <c r="AD8" i="2"/>
  <c r="AA8" i="2"/>
  <c r="X8" i="2"/>
  <c r="T38" i="2"/>
  <c r="C4" i="2"/>
  <c r="Q11" i="2"/>
  <c r="Q12" i="2"/>
  <c r="Q13" i="2"/>
  <c r="Q14" i="2"/>
  <c r="Q15" i="2"/>
  <c r="Q16" i="2"/>
  <c r="Q17" i="2"/>
  <c r="Q18" i="2"/>
  <c r="Q19" i="2"/>
  <c r="Q20" i="2"/>
  <c r="Q21" i="2"/>
  <c r="Q22" i="2"/>
  <c r="L22" i="2" s="1"/>
  <c r="Q23" i="2"/>
  <c r="Q24" i="2"/>
  <c r="Q25" i="2"/>
  <c r="L25" i="2" s="1"/>
  <c r="Q26" i="2"/>
  <c r="Q27" i="2"/>
  <c r="Q28" i="2"/>
  <c r="Q29" i="2"/>
  <c r="Q30" i="2"/>
  <c r="M30" i="2" s="1"/>
  <c r="Q31" i="2"/>
  <c r="Q32" i="2"/>
  <c r="Q33" i="2"/>
  <c r="Q34" i="2"/>
  <c r="Q35" i="2"/>
  <c r="M35" i="2" s="1"/>
  <c r="Q36" i="2"/>
  <c r="M36" i="2" s="1"/>
  <c r="Q37" i="2"/>
  <c r="Q38" i="2"/>
  <c r="Q39" i="2"/>
  <c r="L39" i="2" s="1"/>
  <c r="Q40" i="2"/>
  <c r="Q41" i="2"/>
  <c r="Q42" i="2"/>
  <c r="Q43" i="2"/>
  <c r="Q44" i="2"/>
  <c r="M44" i="2" s="1"/>
  <c r="Q45" i="2"/>
  <c r="M45" i="2" s="1"/>
  <c r="Q46" i="2"/>
  <c r="L46" i="2" s="1"/>
  <c r="Q47" i="2"/>
  <c r="M47" i="2" s="1"/>
  <c r="Q48" i="2"/>
  <c r="M48" i="2" s="1"/>
  <c r="Q49" i="2"/>
  <c r="M49" i="2" s="1"/>
  <c r="Q50" i="2"/>
  <c r="L50" i="2" s="1"/>
  <c r="Q51" i="2"/>
  <c r="M51" i="2" s="1"/>
  <c r="Q52" i="2"/>
  <c r="L52" i="2" s="1"/>
  <c r="Q53" i="2"/>
  <c r="M53" i="2" s="1"/>
  <c r="Q54" i="2"/>
  <c r="L54" i="2" s="1"/>
  <c r="Q55" i="2"/>
  <c r="M55" i="2" s="1"/>
  <c r="Q56" i="2"/>
  <c r="M56" i="2" s="1"/>
  <c r="Q57" i="2"/>
  <c r="M57" i="2" s="1"/>
  <c r="Q58" i="2"/>
  <c r="L58" i="2" s="1"/>
  <c r="Q59" i="2"/>
  <c r="M59" i="2" s="1"/>
  <c r="Q60" i="2"/>
  <c r="L60" i="2" s="1"/>
  <c r="Q61" i="2"/>
  <c r="M61" i="2" s="1"/>
  <c r="Q62" i="2"/>
  <c r="L62" i="2" s="1"/>
  <c r="Q63" i="2"/>
  <c r="M63" i="2" s="1"/>
  <c r="Q64" i="2"/>
  <c r="M64" i="2" s="1"/>
  <c r="Q65" i="2"/>
  <c r="M65" i="2" s="1"/>
  <c r="Q66" i="2"/>
  <c r="L66" i="2" s="1"/>
  <c r="Q67" i="2"/>
  <c r="M67" i="2" s="1"/>
  <c r="Q68" i="2"/>
  <c r="L68" i="2" s="1"/>
  <c r="Q69" i="2"/>
  <c r="M69" i="2" s="1"/>
  <c r="Q70" i="2"/>
  <c r="L70" i="2" s="1"/>
  <c r="Q71" i="2"/>
  <c r="M71" i="2" s="1"/>
  <c r="Q72" i="2"/>
  <c r="M72" i="2" s="1"/>
  <c r="Q73" i="2"/>
  <c r="M73" i="2" s="1"/>
  <c r="Q74" i="2"/>
  <c r="L74" i="2" s="1"/>
  <c r="Q75" i="2"/>
  <c r="M75" i="2" s="1"/>
  <c r="Q76" i="2"/>
  <c r="L76" i="2" s="1"/>
  <c r="Q77" i="2"/>
  <c r="M77" i="2" s="1"/>
  <c r="Q78" i="2"/>
  <c r="L78" i="2" s="1"/>
  <c r="Q79" i="2"/>
  <c r="M79" i="2" s="1"/>
  <c r="Q80" i="2"/>
  <c r="L80" i="2" s="1"/>
  <c r="Q81" i="2"/>
  <c r="M81" i="2" s="1"/>
  <c r="Q82" i="2"/>
  <c r="L82" i="2" s="1"/>
  <c r="Q83" i="2"/>
  <c r="M83" i="2" s="1"/>
  <c r="Q84" i="2"/>
  <c r="L84" i="2" s="1"/>
  <c r="Q85" i="2"/>
  <c r="M85" i="2" s="1"/>
  <c r="Q86" i="2"/>
  <c r="L86" i="2" s="1"/>
  <c r="Q87" i="2"/>
  <c r="M87" i="2" s="1"/>
  <c r="Q88" i="2"/>
  <c r="M88" i="2" s="1"/>
  <c r="Q89" i="2"/>
  <c r="M89" i="2" s="1"/>
  <c r="Q90" i="2"/>
  <c r="L90" i="2" s="1"/>
  <c r="Q91" i="2"/>
  <c r="M91" i="2" s="1"/>
  <c r="Q92" i="2"/>
  <c r="L92" i="2" s="1"/>
  <c r="Q93" i="2"/>
  <c r="M93" i="2" s="1"/>
  <c r="Q94" i="2"/>
  <c r="L94" i="2" s="1"/>
  <c r="Q95" i="2"/>
  <c r="M95" i="2" s="1"/>
  <c r="Q96" i="2"/>
  <c r="L96" i="2" s="1"/>
  <c r="Q97" i="2"/>
  <c r="Q98" i="2"/>
  <c r="L98" i="2" s="1"/>
  <c r="Q99" i="2"/>
  <c r="M99" i="2" s="1"/>
  <c r="Q100" i="2"/>
  <c r="L100" i="2" s="1"/>
  <c r="Q101" i="2"/>
  <c r="M101" i="2" s="1"/>
  <c r="Q102" i="2"/>
  <c r="L102" i="2" s="1"/>
  <c r="Q103" i="2"/>
  <c r="M103" i="2" s="1"/>
  <c r="Q104" i="2"/>
  <c r="L104" i="2" s="1"/>
  <c r="Q105" i="2"/>
  <c r="L105" i="2" s="1"/>
  <c r="Q106" i="2"/>
  <c r="L106" i="2" s="1"/>
  <c r="Q107" i="2"/>
  <c r="M107" i="2" s="1"/>
  <c r="Q108" i="2"/>
  <c r="L108" i="2" s="1"/>
  <c r="Q109" i="2"/>
  <c r="L109" i="2" s="1"/>
  <c r="Q110" i="2"/>
  <c r="L110" i="2" s="1"/>
  <c r="Q111" i="2"/>
  <c r="L111" i="2" s="1"/>
  <c r="Q112" i="2"/>
  <c r="L112" i="2" s="1"/>
  <c r="Q113" i="2"/>
  <c r="L113" i="2" s="1"/>
  <c r="Q114" i="2"/>
  <c r="L114" i="2" s="1"/>
  <c r="Q115" i="2"/>
  <c r="M115" i="2" s="1"/>
  <c r="Q116" i="2"/>
  <c r="L116" i="2" s="1"/>
  <c r="Q117" i="2"/>
  <c r="M117" i="2" s="1"/>
  <c r="Q118" i="2"/>
  <c r="L118" i="2" s="1"/>
  <c r="Q119" i="2"/>
  <c r="M119" i="2" s="1"/>
  <c r="Q120" i="2"/>
  <c r="Q121" i="2"/>
  <c r="L121" i="2" s="1"/>
  <c r="Q122" i="2"/>
  <c r="M122" i="2" s="1"/>
  <c r="Q123" i="2"/>
  <c r="M123" i="2" s="1"/>
  <c r="Q124" i="2"/>
  <c r="M124" i="2" s="1"/>
  <c r="Q125" i="2"/>
  <c r="L125" i="2" s="1"/>
  <c r="Q126" i="2"/>
  <c r="M126" i="2" s="1"/>
  <c r="Q127" i="2"/>
  <c r="L127" i="2" s="1"/>
  <c r="Q128" i="2"/>
  <c r="M128" i="2" s="1"/>
  <c r="Q129" i="2"/>
  <c r="L129" i="2" s="1"/>
  <c r="Q130" i="2"/>
  <c r="M130" i="2" s="1"/>
  <c r="Q131" i="2"/>
  <c r="M131" i="2" s="1"/>
  <c r="Q132" i="2"/>
  <c r="M132" i="2" s="1"/>
  <c r="Q133" i="2"/>
  <c r="M133" i="2" s="1"/>
  <c r="Q134" i="2"/>
  <c r="M134" i="2" s="1"/>
  <c r="Q135" i="2"/>
  <c r="M135" i="2" s="1"/>
  <c r="Q136" i="2"/>
  <c r="M136" i="2" s="1"/>
  <c r="Q137" i="2"/>
  <c r="L137" i="2" s="1"/>
  <c r="Q138" i="2"/>
  <c r="M138" i="2" s="1"/>
  <c r="Q139" i="2"/>
  <c r="M139" i="2" s="1"/>
  <c r="Q140" i="2"/>
  <c r="M140" i="2" s="1"/>
  <c r="Q141" i="2"/>
  <c r="L141" i="2" s="1"/>
  <c r="Q142" i="2"/>
  <c r="M142" i="2" s="1"/>
  <c r="Q143" i="2"/>
  <c r="L143" i="2" s="1"/>
  <c r="Q144" i="2"/>
  <c r="M144" i="2" s="1"/>
  <c r="Q145" i="2"/>
  <c r="L145" i="2" s="1"/>
  <c r="Q146" i="2"/>
  <c r="M146" i="2" s="1"/>
  <c r="Q147" i="2"/>
  <c r="M147" i="2" s="1"/>
  <c r="Q148" i="2"/>
  <c r="M148" i="2" s="1"/>
  <c r="Q149" i="2"/>
  <c r="Q150" i="2"/>
  <c r="M150" i="2" s="1"/>
  <c r="Q151" i="2"/>
  <c r="L151" i="2" s="1"/>
  <c r="Q152" i="2"/>
  <c r="L152" i="2" s="1"/>
  <c r="Q153" i="2"/>
  <c r="L153" i="2" s="1"/>
  <c r="Q154" i="2"/>
  <c r="L154" i="2" s="1"/>
  <c r="Q155" i="2"/>
  <c r="L155" i="2" s="1"/>
  <c r="Q156" i="2"/>
  <c r="L156" i="2" s="1"/>
  <c r="Q157" i="2"/>
  <c r="L157" i="2" s="1"/>
  <c r="Q158" i="2"/>
  <c r="Q10" i="2"/>
  <c r="Q8" i="2" l="1"/>
  <c r="L117" i="2"/>
  <c r="M109" i="2"/>
  <c r="L101" i="2"/>
  <c r="M141" i="2"/>
  <c r="L53" i="2"/>
  <c r="L133" i="2"/>
  <c r="S122" i="2"/>
  <c r="S126" i="2"/>
  <c r="S130" i="2"/>
  <c r="S134" i="2"/>
  <c r="S138" i="2"/>
  <c r="S142" i="2"/>
  <c r="S146" i="2"/>
  <c r="S150" i="2"/>
  <c r="S158" i="2"/>
  <c r="S162" i="2"/>
  <c r="S166" i="2"/>
  <c r="S170" i="2"/>
  <c r="S174" i="2"/>
  <c r="S178" i="2"/>
  <c r="S182" i="2"/>
  <c r="S186" i="2"/>
  <c r="S190" i="2"/>
  <c r="S194" i="2"/>
  <c r="S198" i="2"/>
  <c r="S202" i="2"/>
  <c r="S206" i="2"/>
  <c r="S210" i="2"/>
  <c r="S214" i="2"/>
  <c r="S218" i="2"/>
  <c r="S222" i="2"/>
  <c r="S226" i="2"/>
  <c r="S230" i="2"/>
  <c r="S234" i="2"/>
  <c r="S238" i="2"/>
  <c r="S242" i="2"/>
  <c r="S246" i="2"/>
  <c r="S250" i="2"/>
  <c r="S254" i="2"/>
  <c r="S258" i="2"/>
  <c r="S262" i="2"/>
  <c r="S266" i="2"/>
  <c r="S270" i="2"/>
  <c r="S274" i="2"/>
  <c r="S278" i="2"/>
  <c r="S282" i="2"/>
  <c r="S286" i="2"/>
  <c r="S290" i="2"/>
  <c r="S294" i="2"/>
  <c r="S298" i="2"/>
  <c r="S302" i="2"/>
  <c r="S306" i="2"/>
  <c r="S310" i="2"/>
  <c r="S314" i="2"/>
  <c r="S318" i="2"/>
  <c r="S322" i="2"/>
  <c r="S326" i="2"/>
  <c r="S330" i="2"/>
  <c r="S334" i="2"/>
  <c r="S338" i="2"/>
  <c r="S342" i="2"/>
  <c r="S346" i="2"/>
  <c r="S350" i="2"/>
  <c r="S354" i="2"/>
  <c r="S358" i="2"/>
  <c r="S362" i="2"/>
  <c r="S366" i="2"/>
  <c r="S370" i="2"/>
  <c r="S374" i="2"/>
  <c r="S378" i="2"/>
  <c r="S382" i="2"/>
  <c r="S47" i="2"/>
  <c r="S57" i="2"/>
  <c r="S63" i="2"/>
  <c r="S73" i="2"/>
  <c r="S79" i="2"/>
  <c r="S89" i="2"/>
  <c r="S95" i="2"/>
  <c r="S132" i="2"/>
  <c r="S148" i="2"/>
  <c r="S159" i="2"/>
  <c r="S164" i="2"/>
  <c r="S169" i="2"/>
  <c r="S175" i="2"/>
  <c r="S180" i="2"/>
  <c r="S185" i="2"/>
  <c r="S191" i="2"/>
  <c r="S196" i="2"/>
  <c r="S201" i="2"/>
  <c r="S207" i="2"/>
  <c r="S212" i="2"/>
  <c r="S217" i="2"/>
  <c r="S223" i="2"/>
  <c r="S228" i="2"/>
  <c r="S233" i="2"/>
  <c r="S239" i="2"/>
  <c r="S244" i="2"/>
  <c r="S249" i="2"/>
  <c r="S255" i="2"/>
  <c r="S260" i="2"/>
  <c r="S265" i="2"/>
  <c r="S271" i="2"/>
  <c r="S276" i="2"/>
  <c r="S281" i="2"/>
  <c r="S287" i="2"/>
  <c r="S292" i="2"/>
  <c r="S297" i="2"/>
  <c r="S303" i="2"/>
  <c r="S308" i="2"/>
  <c r="S313" i="2"/>
  <c r="S319" i="2"/>
  <c r="S324" i="2"/>
  <c r="S329" i="2"/>
  <c r="S335" i="2"/>
  <c r="S340" i="2"/>
  <c r="S345" i="2"/>
  <c r="S351" i="2"/>
  <c r="S356" i="2"/>
  <c r="S361" i="2"/>
  <c r="S367" i="2"/>
  <c r="S372" i="2"/>
  <c r="S377" i="2"/>
  <c r="S383" i="2"/>
  <c r="S387" i="2"/>
  <c r="S391" i="2"/>
  <c r="S395" i="2"/>
  <c r="S399" i="2"/>
  <c r="S403" i="2"/>
  <c r="S407" i="2"/>
  <c r="S411" i="2"/>
  <c r="S415" i="2"/>
  <c r="S419" i="2"/>
  <c r="S423" i="2"/>
  <c r="S427" i="2"/>
  <c r="S431" i="2"/>
  <c r="S435" i="2"/>
  <c r="S439" i="2"/>
  <c r="S443" i="2"/>
  <c r="S447" i="2"/>
  <c r="S451" i="2"/>
  <c r="S455" i="2"/>
  <c r="S459" i="2"/>
  <c r="S463" i="2"/>
  <c r="S467" i="2"/>
  <c r="S471" i="2"/>
  <c r="S475" i="2"/>
  <c r="S479" i="2"/>
  <c r="S483" i="2"/>
  <c r="S487" i="2"/>
  <c r="S491" i="2"/>
  <c r="S495" i="2"/>
  <c r="S499" i="2"/>
  <c r="S48" i="2"/>
  <c r="S53" i="2"/>
  <c r="S59" i="2"/>
  <c r="S64" i="2"/>
  <c r="S69" i="2"/>
  <c r="S75" i="2"/>
  <c r="S85" i="2"/>
  <c r="S91" i="2"/>
  <c r="S101" i="2"/>
  <c r="S107" i="2"/>
  <c r="S117" i="2"/>
  <c r="S123" i="2"/>
  <c r="S128" i="2"/>
  <c r="S133" i="2"/>
  <c r="S139" i="2"/>
  <c r="S144" i="2"/>
  <c r="S149" i="2"/>
  <c r="S160" i="2"/>
  <c r="S165" i="2"/>
  <c r="S171" i="2"/>
  <c r="S176" i="2"/>
  <c r="S181" i="2"/>
  <c r="S187" i="2"/>
  <c r="S192" i="2"/>
  <c r="S197" i="2"/>
  <c r="S203" i="2"/>
  <c r="S208" i="2"/>
  <c r="S213" i="2"/>
  <c r="S219" i="2"/>
  <c r="S224" i="2"/>
  <c r="S229" i="2"/>
  <c r="S235" i="2"/>
  <c r="S240" i="2"/>
  <c r="S245" i="2"/>
  <c r="S251" i="2"/>
  <c r="S256" i="2"/>
  <c r="S261" i="2"/>
  <c r="S267" i="2"/>
  <c r="S272" i="2"/>
  <c r="S277" i="2"/>
  <c r="S283" i="2"/>
  <c r="S288" i="2"/>
  <c r="S293" i="2"/>
  <c r="S299" i="2"/>
  <c r="S304" i="2"/>
  <c r="S309" i="2"/>
  <c r="S315" i="2"/>
  <c r="S320" i="2"/>
  <c r="S325" i="2"/>
  <c r="S336" i="2"/>
  <c r="S341" i="2"/>
  <c r="S347" i="2"/>
  <c r="S352" i="2"/>
  <c r="S357" i="2"/>
  <c r="S363" i="2"/>
  <c r="S368" i="2"/>
  <c r="S373" i="2"/>
  <c r="S379" i="2"/>
  <c r="S384" i="2"/>
  <c r="S388" i="2"/>
  <c r="S392" i="2"/>
  <c r="S396" i="2"/>
  <c r="S400" i="2"/>
  <c r="S404" i="2"/>
  <c r="S408" i="2"/>
  <c r="S412" i="2"/>
  <c r="S416" i="2"/>
  <c r="S420" i="2"/>
  <c r="S424" i="2"/>
  <c r="S428" i="2"/>
  <c r="S436" i="2"/>
  <c r="S440" i="2"/>
  <c r="S444" i="2"/>
  <c r="S331" i="2"/>
  <c r="S432" i="2"/>
  <c r="S49" i="2"/>
  <c r="S71" i="2"/>
  <c r="S81" i="2"/>
  <c r="S103" i="2"/>
  <c r="S124" i="2"/>
  <c r="S135" i="2"/>
  <c r="S167" i="2"/>
  <c r="S177" i="2"/>
  <c r="S188" i="2"/>
  <c r="S199" i="2"/>
  <c r="S209" i="2"/>
  <c r="S220" i="2"/>
  <c r="S231" i="2"/>
  <c r="S241" i="2"/>
  <c r="S252" i="2"/>
  <c r="S263" i="2"/>
  <c r="S273" i="2"/>
  <c r="S284" i="2"/>
  <c r="S295" i="2"/>
  <c r="S305" i="2"/>
  <c r="S316" i="2"/>
  <c r="S327" i="2"/>
  <c r="S337" i="2"/>
  <c r="S348" i="2"/>
  <c r="S359" i="2"/>
  <c r="S369" i="2"/>
  <c r="S380" i="2"/>
  <c r="S389" i="2"/>
  <c r="S397" i="2"/>
  <c r="S405" i="2"/>
  <c r="S413" i="2"/>
  <c r="S421" i="2"/>
  <c r="S429" i="2"/>
  <c r="S437" i="2"/>
  <c r="S445" i="2"/>
  <c r="S450" i="2"/>
  <c r="S456" i="2"/>
  <c r="S461" i="2"/>
  <c r="S466" i="2"/>
  <c r="S472" i="2"/>
  <c r="S477" i="2"/>
  <c r="S482" i="2"/>
  <c r="S488" i="2"/>
  <c r="S493" i="2"/>
  <c r="S498" i="2"/>
  <c r="S51" i="2"/>
  <c r="S61" i="2"/>
  <c r="S72" i="2"/>
  <c r="S83" i="2"/>
  <c r="S93" i="2"/>
  <c r="S115" i="2"/>
  <c r="S125" i="2"/>
  <c r="S136" i="2"/>
  <c r="S147" i="2"/>
  <c r="S168" i="2"/>
  <c r="S179" i="2"/>
  <c r="S189" i="2"/>
  <c r="S200" i="2"/>
  <c r="S211" i="2"/>
  <c r="S221" i="2"/>
  <c r="S232" i="2"/>
  <c r="S243" i="2"/>
  <c r="S253" i="2"/>
  <c r="S264" i="2"/>
  <c r="S275" i="2"/>
  <c r="S285" i="2"/>
  <c r="S296" i="2"/>
  <c r="S307" i="2"/>
  <c r="S317" i="2"/>
  <c r="S328" i="2"/>
  <c r="S339" i="2"/>
  <c r="S349" i="2"/>
  <c r="S360" i="2"/>
  <c r="S371" i="2"/>
  <c r="S381" i="2"/>
  <c r="S390" i="2"/>
  <c r="S398" i="2"/>
  <c r="S406" i="2"/>
  <c r="S414" i="2"/>
  <c r="S422" i="2"/>
  <c r="S430" i="2"/>
  <c r="S438" i="2"/>
  <c r="S446" i="2"/>
  <c r="S452" i="2"/>
  <c r="S457" i="2"/>
  <c r="S462" i="2"/>
  <c r="S468" i="2"/>
  <c r="S473" i="2"/>
  <c r="S478" i="2"/>
  <c r="S484" i="2"/>
  <c r="S489" i="2"/>
  <c r="S494" i="2"/>
  <c r="S500" i="2"/>
  <c r="S55" i="2"/>
  <c r="S65" i="2"/>
  <c r="S87" i="2"/>
  <c r="S97" i="2"/>
  <c r="S119" i="2"/>
  <c r="S140" i="2"/>
  <c r="S161" i="2"/>
  <c r="S172" i="2"/>
  <c r="S183" i="2"/>
  <c r="S193" i="2"/>
  <c r="S204" i="2"/>
  <c r="S215" i="2"/>
  <c r="S225" i="2"/>
  <c r="S236" i="2"/>
  <c r="S247" i="2"/>
  <c r="S257" i="2"/>
  <c r="S268" i="2"/>
  <c r="S279" i="2"/>
  <c r="S289" i="2"/>
  <c r="S300" i="2"/>
  <c r="S311" i="2"/>
  <c r="S321" i="2"/>
  <c r="S332" i="2"/>
  <c r="S343" i="2"/>
  <c r="S353" i="2"/>
  <c r="S364" i="2"/>
  <c r="S375" i="2"/>
  <c r="S385" i="2"/>
  <c r="S393" i="2"/>
  <c r="S401" i="2"/>
  <c r="S409" i="2"/>
  <c r="S417" i="2"/>
  <c r="S425" i="2"/>
  <c r="S433" i="2"/>
  <c r="S441" i="2"/>
  <c r="S448" i="2"/>
  <c r="S453" i="2"/>
  <c r="S458" i="2"/>
  <c r="S464" i="2"/>
  <c r="S469" i="2"/>
  <c r="S474" i="2"/>
  <c r="S480" i="2"/>
  <c r="S485" i="2"/>
  <c r="S490" i="2"/>
  <c r="S496" i="2"/>
  <c r="S501" i="2"/>
  <c r="S56" i="2"/>
  <c r="S67" i="2"/>
  <c r="S77" i="2"/>
  <c r="S88" i="2"/>
  <c r="S99" i="2"/>
  <c r="S109" i="2"/>
  <c r="S120" i="2"/>
  <c r="S131" i="2"/>
  <c r="S141" i="2"/>
  <c r="S163" i="2"/>
  <c r="S173" i="2"/>
  <c r="S184" i="2"/>
  <c r="S195" i="2"/>
  <c r="S205" i="2"/>
  <c r="S216" i="2"/>
  <c r="S227" i="2"/>
  <c r="S237" i="2"/>
  <c r="S248" i="2"/>
  <c r="S259" i="2"/>
  <c r="S269" i="2"/>
  <c r="S280" i="2"/>
  <c r="S291" i="2"/>
  <c r="S301" i="2"/>
  <c r="S312" i="2"/>
  <c r="S323" i="2"/>
  <c r="S333" i="2"/>
  <c r="S344" i="2"/>
  <c r="S355" i="2"/>
  <c r="S365" i="2"/>
  <c r="S376" i="2"/>
  <c r="S386" i="2"/>
  <c r="S394" i="2"/>
  <c r="S402" i="2"/>
  <c r="S410" i="2"/>
  <c r="S418" i="2"/>
  <c r="S426" i="2"/>
  <c r="S434" i="2"/>
  <c r="S442" i="2"/>
  <c r="S449" i="2"/>
  <c r="S454" i="2"/>
  <c r="S460" i="2"/>
  <c r="S465" i="2"/>
  <c r="S470" i="2"/>
  <c r="S476" i="2"/>
  <c r="S481" i="2"/>
  <c r="S486" i="2"/>
  <c r="S492" i="2"/>
  <c r="S497" i="2"/>
  <c r="S41" i="2"/>
  <c r="S45" i="2"/>
  <c r="S42" i="2"/>
  <c r="S43" i="2"/>
  <c r="S44" i="2"/>
  <c r="S10" i="2"/>
  <c r="S11" i="2"/>
  <c r="S15" i="2"/>
  <c r="S19" i="2"/>
  <c r="S23" i="2"/>
  <c r="S27" i="2"/>
  <c r="S31" i="2"/>
  <c r="S35" i="2"/>
  <c r="S12" i="2"/>
  <c r="S16" i="2"/>
  <c r="S20" i="2"/>
  <c r="S24" i="2"/>
  <c r="S28" i="2"/>
  <c r="S32" i="2"/>
  <c r="S36" i="2"/>
  <c r="S40" i="2"/>
  <c r="S13" i="2"/>
  <c r="S17" i="2"/>
  <c r="S21" i="2"/>
  <c r="S29" i="2"/>
  <c r="S33" i="2"/>
  <c r="S37" i="2"/>
  <c r="S14" i="2"/>
  <c r="S18" i="2"/>
  <c r="S26" i="2"/>
  <c r="S30" i="2"/>
  <c r="S34" i="2"/>
  <c r="S38" i="2"/>
  <c r="R10" i="2"/>
  <c r="R140" i="2"/>
  <c r="U140" i="2"/>
  <c r="R132" i="2"/>
  <c r="U132" i="2"/>
  <c r="R72" i="2"/>
  <c r="U72" i="2"/>
  <c r="R64" i="2"/>
  <c r="U64" i="2"/>
  <c r="R56" i="2"/>
  <c r="U56" i="2"/>
  <c r="R36" i="2"/>
  <c r="U36" i="2"/>
  <c r="R139" i="2"/>
  <c r="U139" i="2"/>
  <c r="R119" i="2"/>
  <c r="U119" i="2"/>
  <c r="R103" i="2"/>
  <c r="U103" i="2"/>
  <c r="R91" i="2"/>
  <c r="U91" i="2"/>
  <c r="R79" i="2"/>
  <c r="U79" i="2"/>
  <c r="R67" i="2"/>
  <c r="U67" i="2"/>
  <c r="R63" i="2"/>
  <c r="U63" i="2"/>
  <c r="R59" i="2"/>
  <c r="U59" i="2"/>
  <c r="R55" i="2"/>
  <c r="U55" i="2"/>
  <c r="R51" i="2"/>
  <c r="U51" i="2"/>
  <c r="R47" i="2"/>
  <c r="U47" i="2"/>
  <c r="R35" i="2"/>
  <c r="U35" i="2"/>
  <c r="R109" i="2"/>
  <c r="U109" i="2"/>
  <c r="R144" i="2"/>
  <c r="U144" i="2"/>
  <c r="R128" i="2"/>
  <c r="U128" i="2"/>
  <c r="R48" i="2"/>
  <c r="U48" i="2"/>
  <c r="R147" i="2"/>
  <c r="U147" i="2"/>
  <c r="R131" i="2"/>
  <c r="U131" i="2"/>
  <c r="R115" i="2"/>
  <c r="U115" i="2"/>
  <c r="R107" i="2"/>
  <c r="U107" i="2"/>
  <c r="R99" i="2"/>
  <c r="U99" i="2"/>
  <c r="R87" i="2"/>
  <c r="U87" i="2"/>
  <c r="R83" i="2"/>
  <c r="U83" i="2"/>
  <c r="R71" i="2"/>
  <c r="U71" i="2"/>
  <c r="R150" i="2"/>
  <c r="U150" i="2"/>
  <c r="R146" i="2"/>
  <c r="U146" i="2"/>
  <c r="R142" i="2"/>
  <c r="U142" i="2"/>
  <c r="R138" i="2"/>
  <c r="U138" i="2"/>
  <c r="R134" i="2"/>
  <c r="U134" i="2"/>
  <c r="R130" i="2"/>
  <c r="U130" i="2"/>
  <c r="R126" i="2"/>
  <c r="U126" i="2"/>
  <c r="R122" i="2"/>
  <c r="U122" i="2"/>
  <c r="R30" i="2"/>
  <c r="U30" i="2"/>
  <c r="R125" i="2"/>
  <c r="U125" i="2"/>
  <c r="R148" i="2"/>
  <c r="U148" i="2"/>
  <c r="R136" i="2"/>
  <c r="U136" i="2"/>
  <c r="R124" i="2"/>
  <c r="U124" i="2"/>
  <c r="R88" i="2"/>
  <c r="U88" i="2"/>
  <c r="R141" i="2"/>
  <c r="U141" i="2"/>
  <c r="R135" i="2"/>
  <c r="U135" i="2"/>
  <c r="R123" i="2"/>
  <c r="U123" i="2"/>
  <c r="R95" i="2"/>
  <c r="U95" i="2"/>
  <c r="R75" i="2"/>
  <c r="U75" i="2"/>
  <c r="R133" i="2"/>
  <c r="U133" i="2"/>
  <c r="R117" i="2"/>
  <c r="U117" i="2"/>
  <c r="R101" i="2"/>
  <c r="U101" i="2"/>
  <c r="R93" i="2"/>
  <c r="U93" i="2"/>
  <c r="R89" i="2"/>
  <c r="U89" i="2"/>
  <c r="R85" i="2"/>
  <c r="U85" i="2"/>
  <c r="R81" i="2"/>
  <c r="U81" i="2"/>
  <c r="R77" i="2"/>
  <c r="U77" i="2"/>
  <c r="R73" i="2"/>
  <c r="U73" i="2"/>
  <c r="R69" i="2"/>
  <c r="U69" i="2"/>
  <c r="R65" i="2"/>
  <c r="U65" i="2"/>
  <c r="R61" i="2"/>
  <c r="U61" i="2"/>
  <c r="R57" i="2"/>
  <c r="U57" i="2"/>
  <c r="R53" i="2"/>
  <c r="U53" i="2"/>
  <c r="R49" i="2"/>
  <c r="U49" i="2"/>
  <c r="R45" i="2"/>
  <c r="U45" i="2"/>
  <c r="R37" i="2"/>
  <c r="U37" i="2"/>
  <c r="U44" i="2"/>
  <c r="W44" i="2" s="1"/>
  <c r="U120" i="2"/>
  <c r="W120" i="2" s="1"/>
  <c r="U97" i="2"/>
  <c r="W97" i="2" s="1"/>
  <c r="U149" i="2"/>
  <c r="U161" i="2"/>
  <c r="W161" i="2" s="1"/>
  <c r="U165" i="2"/>
  <c r="W165" i="2" s="1"/>
  <c r="U169" i="2"/>
  <c r="W169" i="2" s="1"/>
  <c r="U173" i="2"/>
  <c r="W173" i="2" s="1"/>
  <c r="U177" i="2"/>
  <c r="W177" i="2" s="1"/>
  <c r="U181" i="2"/>
  <c r="W181" i="2" s="1"/>
  <c r="U185" i="2"/>
  <c r="W185" i="2" s="1"/>
  <c r="U189" i="2"/>
  <c r="W189" i="2" s="1"/>
  <c r="U193" i="2"/>
  <c r="W193" i="2" s="1"/>
  <c r="U197" i="2"/>
  <c r="W197" i="2" s="1"/>
  <c r="U201" i="2"/>
  <c r="W201" i="2" s="1"/>
  <c r="U205" i="2"/>
  <c r="W205" i="2" s="1"/>
  <c r="U209" i="2"/>
  <c r="W209" i="2" s="1"/>
  <c r="U213" i="2"/>
  <c r="W213" i="2" s="1"/>
  <c r="U217" i="2"/>
  <c r="W217" i="2" s="1"/>
  <c r="U221" i="2"/>
  <c r="W221" i="2" s="1"/>
  <c r="U225" i="2"/>
  <c r="W225" i="2" s="1"/>
  <c r="U229" i="2"/>
  <c r="W229" i="2" s="1"/>
  <c r="U233" i="2"/>
  <c r="W233" i="2" s="1"/>
  <c r="U237" i="2"/>
  <c r="W237" i="2" s="1"/>
  <c r="U241" i="2"/>
  <c r="U245" i="2"/>
  <c r="W245" i="2" s="1"/>
  <c r="U249" i="2"/>
  <c r="W249" i="2" s="1"/>
  <c r="U253" i="2"/>
  <c r="W253" i="2" s="1"/>
  <c r="U257" i="2"/>
  <c r="W257" i="2" s="1"/>
  <c r="U261" i="2"/>
  <c r="W261" i="2" s="1"/>
  <c r="U265" i="2"/>
  <c r="W265" i="2" s="1"/>
  <c r="U269" i="2"/>
  <c r="W269" i="2" s="1"/>
  <c r="U273" i="2"/>
  <c r="W273" i="2" s="1"/>
  <c r="U277" i="2"/>
  <c r="W277" i="2" s="1"/>
  <c r="U281" i="2"/>
  <c r="W281" i="2" s="1"/>
  <c r="U285" i="2"/>
  <c r="W285" i="2" s="1"/>
  <c r="U289" i="2"/>
  <c r="W289" i="2" s="1"/>
  <c r="U293" i="2"/>
  <c r="W293" i="2" s="1"/>
  <c r="U297" i="2"/>
  <c r="W297" i="2" s="1"/>
  <c r="U301" i="2"/>
  <c r="W301" i="2" s="1"/>
  <c r="U305" i="2"/>
  <c r="W305" i="2" s="1"/>
  <c r="U309" i="2"/>
  <c r="W309" i="2" s="1"/>
  <c r="U313" i="2"/>
  <c r="W313" i="2" s="1"/>
  <c r="U317" i="2"/>
  <c r="W317" i="2" s="1"/>
  <c r="U321" i="2"/>
  <c r="W321" i="2" s="1"/>
  <c r="U325" i="2"/>
  <c r="W325" i="2" s="1"/>
  <c r="U329" i="2"/>
  <c r="W329" i="2" s="1"/>
  <c r="U333" i="2"/>
  <c r="W333" i="2" s="1"/>
  <c r="U337" i="2"/>
  <c r="W337" i="2" s="1"/>
  <c r="U341" i="2"/>
  <c r="W341" i="2" s="1"/>
  <c r="U345" i="2"/>
  <c r="W345" i="2" s="1"/>
  <c r="U349" i="2"/>
  <c r="W349" i="2" s="1"/>
  <c r="U353" i="2"/>
  <c r="W353" i="2" s="1"/>
  <c r="U357" i="2"/>
  <c r="W357" i="2" s="1"/>
  <c r="U361" i="2"/>
  <c r="W361" i="2" s="1"/>
  <c r="U365" i="2"/>
  <c r="W365" i="2" s="1"/>
  <c r="U369" i="2"/>
  <c r="W369" i="2" s="1"/>
  <c r="U373" i="2"/>
  <c r="W373" i="2" s="1"/>
  <c r="U377" i="2"/>
  <c r="W377" i="2" s="1"/>
  <c r="U381" i="2"/>
  <c r="W381" i="2" s="1"/>
  <c r="U385" i="2"/>
  <c r="W385" i="2" s="1"/>
  <c r="U389" i="2"/>
  <c r="W389" i="2" s="1"/>
  <c r="U393" i="2"/>
  <c r="W393" i="2" s="1"/>
  <c r="U397" i="2"/>
  <c r="W397" i="2" s="1"/>
  <c r="U401" i="2"/>
  <c r="U405" i="2"/>
  <c r="W405" i="2" s="1"/>
  <c r="U409" i="2"/>
  <c r="W409" i="2" s="1"/>
  <c r="U413" i="2"/>
  <c r="W413" i="2" s="1"/>
  <c r="U417" i="2"/>
  <c r="W417" i="2" s="1"/>
  <c r="U421" i="2"/>
  <c r="W421" i="2" s="1"/>
  <c r="U425" i="2"/>
  <c r="W425" i="2" s="1"/>
  <c r="U429" i="2"/>
  <c r="W429" i="2" s="1"/>
  <c r="U433" i="2"/>
  <c r="W433" i="2" s="1"/>
  <c r="U437" i="2"/>
  <c r="W437" i="2" s="1"/>
  <c r="U441" i="2"/>
  <c r="W441" i="2" s="1"/>
  <c r="U445" i="2"/>
  <c r="W445" i="2" s="1"/>
  <c r="U449" i="2"/>
  <c r="W449" i="2" s="1"/>
  <c r="U453" i="2"/>
  <c r="W453" i="2" s="1"/>
  <c r="U457" i="2"/>
  <c r="W457" i="2" s="1"/>
  <c r="U461" i="2"/>
  <c r="W461" i="2" s="1"/>
  <c r="U465" i="2"/>
  <c r="W465" i="2" s="1"/>
  <c r="U469" i="2"/>
  <c r="W469" i="2" s="1"/>
  <c r="U473" i="2"/>
  <c r="W473" i="2" s="1"/>
  <c r="U477" i="2"/>
  <c r="W477" i="2" s="1"/>
  <c r="U481" i="2"/>
  <c r="W481" i="2" s="1"/>
  <c r="U485" i="2"/>
  <c r="W485" i="2" s="1"/>
  <c r="U489" i="2"/>
  <c r="W489" i="2" s="1"/>
  <c r="U160" i="2"/>
  <c r="W160" i="2" s="1"/>
  <c r="U166" i="2"/>
  <c r="W166" i="2" s="1"/>
  <c r="U171" i="2"/>
  <c r="W171" i="2" s="1"/>
  <c r="U176" i="2"/>
  <c r="W176" i="2" s="1"/>
  <c r="U182" i="2"/>
  <c r="W182" i="2" s="1"/>
  <c r="U187" i="2"/>
  <c r="W187" i="2" s="1"/>
  <c r="U192" i="2"/>
  <c r="W192" i="2" s="1"/>
  <c r="U198" i="2"/>
  <c r="W198" i="2" s="1"/>
  <c r="U203" i="2"/>
  <c r="W203" i="2" s="1"/>
  <c r="U208" i="2"/>
  <c r="W208" i="2" s="1"/>
  <c r="U214" i="2"/>
  <c r="W214" i="2" s="1"/>
  <c r="U219" i="2"/>
  <c r="W219" i="2" s="1"/>
  <c r="U224" i="2"/>
  <c r="W224" i="2" s="1"/>
  <c r="U230" i="2"/>
  <c r="W230" i="2" s="1"/>
  <c r="U235" i="2"/>
  <c r="W235" i="2" s="1"/>
  <c r="U240" i="2"/>
  <c r="W240" i="2" s="1"/>
  <c r="U246" i="2"/>
  <c r="W246" i="2" s="1"/>
  <c r="U251" i="2"/>
  <c r="U256" i="2"/>
  <c r="W256" i="2" s="1"/>
  <c r="U262" i="2"/>
  <c r="W262" i="2" s="1"/>
  <c r="U267" i="2"/>
  <c r="W267" i="2" s="1"/>
  <c r="U272" i="2"/>
  <c r="W272" i="2" s="1"/>
  <c r="U278" i="2"/>
  <c r="W278" i="2" s="1"/>
  <c r="U283" i="2"/>
  <c r="W283" i="2" s="1"/>
  <c r="U288" i="2"/>
  <c r="W288" i="2" s="1"/>
  <c r="U294" i="2"/>
  <c r="W294" i="2" s="1"/>
  <c r="U299" i="2"/>
  <c r="W299" i="2" s="1"/>
  <c r="U304" i="2"/>
  <c r="W304" i="2" s="1"/>
  <c r="U310" i="2"/>
  <c r="W310" i="2" s="1"/>
  <c r="U315" i="2"/>
  <c r="W315" i="2" s="1"/>
  <c r="U320" i="2"/>
  <c r="W320" i="2" s="1"/>
  <c r="U326" i="2"/>
  <c r="W326" i="2" s="1"/>
  <c r="U331" i="2"/>
  <c r="W331" i="2" s="1"/>
  <c r="U336" i="2"/>
  <c r="W336" i="2" s="1"/>
  <c r="U342" i="2"/>
  <c r="W342" i="2" s="1"/>
  <c r="U347" i="2"/>
  <c r="W347" i="2" s="1"/>
  <c r="U352" i="2"/>
  <c r="W352" i="2" s="1"/>
  <c r="U358" i="2"/>
  <c r="U363" i="2"/>
  <c r="W363" i="2" s="1"/>
  <c r="U368" i="2"/>
  <c r="W368" i="2" s="1"/>
  <c r="U374" i="2"/>
  <c r="W374" i="2" s="1"/>
  <c r="U379" i="2"/>
  <c r="W379" i="2" s="1"/>
  <c r="U384" i="2"/>
  <c r="W384" i="2" s="1"/>
  <c r="U390" i="2"/>
  <c r="W390" i="2" s="1"/>
  <c r="U395" i="2"/>
  <c r="W395" i="2" s="1"/>
  <c r="U400" i="2"/>
  <c r="W400" i="2" s="1"/>
  <c r="U406" i="2"/>
  <c r="W406" i="2" s="1"/>
  <c r="U411" i="2"/>
  <c r="W411" i="2" s="1"/>
  <c r="U416" i="2"/>
  <c r="W416" i="2" s="1"/>
  <c r="U422" i="2"/>
  <c r="W422" i="2" s="1"/>
  <c r="U427" i="2"/>
  <c r="W427" i="2" s="1"/>
  <c r="U432" i="2"/>
  <c r="W432" i="2" s="1"/>
  <c r="U438" i="2"/>
  <c r="W438" i="2" s="1"/>
  <c r="U443" i="2"/>
  <c r="W443" i="2" s="1"/>
  <c r="U448" i="2"/>
  <c r="W448" i="2" s="1"/>
  <c r="U454" i="2"/>
  <c r="W454" i="2" s="1"/>
  <c r="U459" i="2"/>
  <c r="W459" i="2" s="1"/>
  <c r="U464" i="2"/>
  <c r="W464" i="2" s="1"/>
  <c r="U470" i="2"/>
  <c r="W470" i="2" s="1"/>
  <c r="U475" i="2"/>
  <c r="W475" i="2" s="1"/>
  <c r="U480" i="2"/>
  <c r="W480" i="2" s="1"/>
  <c r="U486" i="2"/>
  <c r="W486" i="2" s="1"/>
  <c r="U499" i="2"/>
  <c r="W499" i="2" s="1"/>
  <c r="U162" i="2"/>
  <c r="W162" i="2" s="1"/>
  <c r="U167" i="2"/>
  <c r="W167" i="2" s="1"/>
  <c r="U172" i="2"/>
  <c r="W172" i="2" s="1"/>
  <c r="U178" i="2"/>
  <c r="W178" i="2" s="1"/>
  <c r="U183" i="2"/>
  <c r="W183" i="2" s="1"/>
  <c r="U188" i="2"/>
  <c r="W188" i="2" s="1"/>
  <c r="U194" i="2"/>
  <c r="W194" i="2" s="1"/>
  <c r="U199" i="2"/>
  <c r="W199" i="2" s="1"/>
  <c r="U204" i="2"/>
  <c r="W204" i="2" s="1"/>
  <c r="U210" i="2"/>
  <c r="W210" i="2" s="1"/>
  <c r="U215" i="2"/>
  <c r="W215" i="2" s="1"/>
  <c r="U220" i="2"/>
  <c r="W220" i="2" s="1"/>
  <c r="U226" i="2"/>
  <c r="W226" i="2" s="1"/>
  <c r="U231" i="2"/>
  <c r="W231" i="2" s="1"/>
  <c r="U236" i="2"/>
  <c r="W236" i="2" s="1"/>
  <c r="U242" i="2"/>
  <c r="W242" i="2" s="1"/>
  <c r="U247" i="2"/>
  <c r="W247" i="2" s="1"/>
  <c r="U252" i="2"/>
  <c r="W252" i="2" s="1"/>
  <c r="U258" i="2"/>
  <c r="W258" i="2" s="1"/>
  <c r="U263" i="2"/>
  <c r="W263" i="2" s="1"/>
  <c r="U268" i="2"/>
  <c r="W268" i="2" s="1"/>
  <c r="U274" i="2"/>
  <c r="W274" i="2" s="1"/>
  <c r="U279" i="2"/>
  <c r="W279" i="2" s="1"/>
  <c r="U284" i="2"/>
  <c r="W284" i="2" s="1"/>
  <c r="U290" i="2"/>
  <c r="W290" i="2" s="1"/>
  <c r="U295" i="2"/>
  <c r="W295" i="2" s="1"/>
  <c r="U300" i="2"/>
  <c r="W300" i="2" s="1"/>
  <c r="U306" i="2"/>
  <c r="W306" i="2" s="1"/>
  <c r="U311" i="2"/>
  <c r="W311" i="2" s="1"/>
  <c r="U316" i="2"/>
  <c r="W316" i="2" s="1"/>
  <c r="U322" i="2"/>
  <c r="W322" i="2" s="1"/>
  <c r="U327" i="2"/>
  <c r="W327" i="2" s="1"/>
  <c r="U332" i="2"/>
  <c r="W332" i="2" s="1"/>
  <c r="U338" i="2"/>
  <c r="W338" i="2" s="1"/>
  <c r="U343" i="2"/>
  <c r="W343" i="2" s="1"/>
  <c r="U348" i="2"/>
  <c r="W348" i="2" s="1"/>
  <c r="U354" i="2"/>
  <c r="W354" i="2" s="1"/>
  <c r="U359" i="2"/>
  <c r="W359" i="2" s="1"/>
  <c r="U364" i="2"/>
  <c r="W364" i="2" s="1"/>
  <c r="U370" i="2"/>
  <c r="W370" i="2" s="1"/>
  <c r="U375" i="2"/>
  <c r="W375" i="2" s="1"/>
  <c r="U380" i="2"/>
  <c r="W380" i="2" s="1"/>
  <c r="U386" i="2"/>
  <c r="W386" i="2" s="1"/>
  <c r="U391" i="2"/>
  <c r="W391" i="2" s="1"/>
  <c r="U396" i="2"/>
  <c r="W396" i="2" s="1"/>
  <c r="U402" i="2"/>
  <c r="W402" i="2" s="1"/>
  <c r="U407" i="2"/>
  <c r="W407" i="2" s="1"/>
  <c r="U412" i="2"/>
  <c r="W412" i="2" s="1"/>
  <c r="U418" i="2"/>
  <c r="W418" i="2" s="1"/>
  <c r="U423" i="2"/>
  <c r="W423" i="2" s="1"/>
  <c r="U428" i="2"/>
  <c r="W428" i="2" s="1"/>
  <c r="U434" i="2"/>
  <c r="W434" i="2" s="1"/>
  <c r="U439" i="2"/>
  <c r="W439" i="2" s="1"/>
  <c r="U444" i="2"/>
  <c r="W444" i="2" s="1"/>
  <c r="U450" i="2"/>
  <c r="W450" i="2" s="1"/>
  <c r="U455" i="2"/>
  <c r="W455" i="2" s="1"/>
  <c r="U460" i="2"/>
  <c r="W460" i="2" s="1"/>
  <c r="U466" i="2"/>
  <c r="W466" i="2" s="1"/>
  <c r="U471" i="2"/>
  <c r="W471" i="2" s="1"/>
  <c r="U476" i="2"/>
  <c r="W476" i="2" s="1"/>
  <c r="U482" i="2"/>
  <c r="W482" i="2" s="1"/>
  <c r="U487" i="2"/>
  <c r="W487" i="2" s="1"/>
  <c r="U492" i="2"/>
  <c r="W492" i="2" s="1"/>
  <c r="U496" i="2"/>
  <c r="W496" i="2" s="1"/>
  <c r="U500" i="2"/>
  <c r="W500" i="2" s="1"/>
  <c r="U158" i="2"/>
  <c r="W158" i="2" s="1"/>
  <c r="U163" i="2"/>
  <c r="W163" i="2" s="1"/>
  <c r="U168" i="2"/>
  <c r="W168" i="2" s="1"/>
  <c r="U174" i="2"/>
  <c r="W174" i="2" s="1"/>
  <c r="U179" i="2"/>
  <c r="W179" i="2" s="1"/>
  <c r="U184" i="2"/>
  <c r="W184" i="2" s="1"/>
  <c r="U190" i="2"/>
  <c r="W190" i="2" s="1"/>
  <c r="U195" i="2"/>
  <c r="W195" i="2" s="1"/>
  <c r="U200" i="2"/>
  <c r="W200" i="2" s="1"/>
  <c r="U206" i="2"/>
  <c r="W206" i="2" s="1"/>
  <c r="U211" i="2"/>
  <c r="W211" i="2" s="1"/>
  <c r="U216" i="2"/>
  <c r="W216" i="2" s="1"/>
  <c r="U227" i="2"/>
  <c r="W227" i="2" s="1"/>
  <c r="U232" i="2"/>
  <c r="W232" i="2" s="1"/>
  <c r="U238" i="2"/>
  <c r="W238" i="2" s="1"/>
  <c r="U243" i="2"/>
  <c r="W243" i="2" s="1"/>
  <c r="U248" i="2"/>
  <c r="W248" i="2" s="1"/>
  <c r="U254" i="2"/>
  <c r="W254" i="2" s="1"/>
  <c r="U264" i="2"/>
  <c r="W264" i="2" s="1"/>
  <c r="U275" i="2"/>
  <c r="W275" i="2" s="1"/>
  <c r="U286" i="2"/>
  <c r="W286" i="2" s="1"/>
  <c r="U296" i="2"/>
  <c r="W296" i="2" s="1"/>
  <c r="U307" i="2"/>
  <c r="W307" i="2" s="1"/>
  <c r="U312" i="2"/>
  <c r="W312" i="2" s="1"/>
  <c r="U323" i="2"/>
  <c r="W323" i="2" s="1"/>
  <c r="U334" i="2"/>
  <c r="W334" i="2" s="1"/>
  <c r="U344" i="2"/>
  <c r="W344" i="2" s="1"/>
  <c r="U355" i="2"/>
  <c r="W355" i="2" s="1"/>
  <c r="U366" i="2"/>
  <c r="W366" i="2" s="1"/>
  <c r="U376" i="2"/>
  <c r="W376" i="2" s="1"/>
  <c r="U387" i="2"/>
  <c r="W387" i="2" s="1"/>
  <c r="U398" i="2"/>
  <c r="W398" i="2" s="1"/>
  <c r="U414" i="2"/>
  <c r="W414" i="2" s="1"/>
  <c r="U424" i="2"/>
  <c r="W424" i="2" s="1"/>
  <c r="U430" i="2"/>
  <c r="W430" i="2" s="1"/>
  <c r="U440" i="2"/>
  <c r="W440" i="2" s="1"/>
  <c r="U456" i="2"/>
  <c r="W456" i="2" s="1"/>
  <c r="U462" i="2"/>
  <c r="W462" i="2" s="1"/>
  <c r="U472" i="2"/>
  <c r="W472" i="2" s="1"/>
  <c r="U488" i="2"/>
  <c r="W488" i="2" s="1"/>
  <c r="U493" i="2"/>
  <c r="W493" i="2" s="1"/>
  <c r="U501" i="2"/>
  <c r="W501" i="2" s="1"/>
  <c r="U164" i="2"/>
  <c r="W164" i="2" s="1"/>
  <c r="U175" i="2"/>
  <c r="W175" i="2" s="1"/>
  <c r="U186" i="2"/>
  <c r="W186" i="2" s="1"/>
  <c r="U196" i="2"/>
  <c r="W196" i="2" s="1"/>
  <c r="U207" i="2"/>
  <c r="W207" i="2" s="1"/>
  <c r="U223" i="2"/>
  <c r="W223" i="2" s="1"/>
  <c r="U234" i="2"/>
  <c r="W234" i="2" s="1"/>
  <c r="U244" i="2"/>
  <c r="W244" i="2" s="1"/>
  <c r="U255" i="2"/>
  <c r="W255" i="2" s="1"/>
  <c r="U260" i="2"/>
  <c r="W260" i="2" s="1"/>
  <c r="U276" i="2"/>
  <c r="W276" i="2" s="1"/>
  <c r="U282" i="2"/>
  <c r="W282" i="2" s="1"/>
  <c r="U292" i="2"/>
  <c r="W292" i="2" s="1"/>
  <c r="U303" i="2"/>
  <c r="W303" i="2" s="1"/>
  <c r="U314" i="2"/>
  <c r="W314" i="2" s="1"/>
  <c r="U324" i="2"/>
  <c r="W324" i="2" s="1"/>
  <c r="U340" i="2"/>
  <c r="W340" i="2" s="1"/>
  <c r="U351" i="2"/>
  <c r="W351" i="2" s="1"/>
  <c r="U356" i="2"/>
  <c r="W356" i="2" s="1"/>
  <c r="U372" i="2"/>
  <c r="W372" i="2" s="1"/>
  <c r="U383" i="2"/>
  <c r="W383" i="2" s="1"/>
  <c r="U388" i="2"/>
  <c r="W388" i="2" s="1"/>
  <c r="U404" i="2"/>
  <c r="W404" i="2" s="1"/>
  <c r="U410" i="2"/>
  <c r="W410" i="2" s="1"/>
  <c r="U420" i="2"/>
  <c r="W420" i="2" s="1"/>
  <c r="U436" i="2"/>
  <c r="W436" i="2" s="1"/>
  <c r="U442" i="2"/>
  <c r="W442" i="2" s="1"/>
  <c r="U458" i="2"/>
  <c r="W458" i="2" s="1"/>
  <c r="U463" i="2"/>
  <c r="W463" i="2" s="1"/>
  <c r="U479" i="2"/>
  <c r="W479" i="2" s="1"/>
  <c r="U484" i="2"/>
  <c r="W484" i="2" s="1"/>
  <c r="U494" i="2"/>
  <c r="W494" i="2" s="1"/>
  <c r="U491" i="2"/>
  <c r="W491" i="2" s="1"/>
  <c r="U222" i="2"/>
  <c r="W222" i="2" s="1"/>
  <c r="U259" i="2"/>
  <c r="W259" i="2" s="1"/>
  <c r="U270" i="2"/>
  <c r="W270" i="2" s="1"/>
  <c r="U280" i="2"/>
  <c r="W280" i="2" s="1"/>
  <c r="U291" i="2"/>
  <c r="W291" i="2" s="1"/>
  <c r="U302" i="2"/>
  <c r="W302" i="2" s="1"/>
  <c r="U318" i="2"/>
  <c r="W318" i="2" s="1"/>
  <c r="U328" i="2"/>
  <c r="W328" i="2" s="1"/>
  <c r="U339" i="2"/>
  <c r="W339" i="2" s="1"/>
  <c r="U350" i="2"/>
  <c r="W350" i="2" s="1"/>
  <c r="U360" i="2"/>
  <c r="W360" i="2" s="1"/>
  <c r="U371" i="2"/>
  <c r="W371" i="2" s="1"/>
  <c r="U382" i="2"/>
  <c r="W382" i="2" s="1"/>
  <c r="U392" i="2"/>
  <c r="W392" i="2" s="1"/>
  <c r="U403" i="2"/>
  <c r="W403" i="2" s="1"/>
  <c r="U408" i="2"/>
  <c r="W408" i="2" s="1"/>
  <c r="U419" i="2"/>
  <c r="W419" i="2" s="1"/>
  <c r="U435" i="2"/>
  <c r="W435" i="2" s="1"/>
  <c r="U446" i="2"/>
  <c r="W446" i="2" s="1"/>
  <c r="U451" i="2"/>
  <c r="W451" i="2" s="1"/>
  <c r="U467" i="2"/>
  <c r="W467" i="2" s="1"/>
  <c r="U478" i="2"/>
  <c r="W478" i="2" s="1"/>
  <c r="U483" i="2"/>
  <c r="W483" i="2" s="1"/>
  <c r="U497" i="2"/>
  <c r="W497" i="2" s="1"/>
  <c r="U159" i="2"/>
  <c r="W159" i="2" s="1"/>
  <c r="U170" i="2"/>
  <c r="W170" i="2" s="1"/>
  <c r="U180" i="2"/>
  <c r="W180" i="2" s="1"/>
  <c r="U191" i="2"/>
  <c r="W191" i="2" s="1"/>
  <c r="U202" i="2"/>
  <c r="W202" i="2" s="1"/>
  <c r="U212" i="2"/>
  <c r="W212" i="2" s="1"/>
  <c r="U218" i="2"/>
  <c r="W218" i="2" s="1"/>
  <c r="U228" i="2"/>
  <c r="W228" i="2" s="1"/>
  <c r="U239" i="2"/>
  <c r="W239" i="2" s="1"/>
  <c r="U250" i="2"/>
  <c r="W250" i="2" s="1"/>
  <c r="U266" i="2"/>
  <c r="W266" i="2" s="1"/>
  <c r="U271" i="2"/>
  <c r="W271" i="2" s="1"/>
  <c r="U287" i="2"/>
  <c r="W287" i="2" s="1"/>
  <c r="U298" i="2"/>
  <c r="W298" i="2" s="1"/>
  <c r="U308" i="2"/>
  <c r="W308" i="2" s="1"/>
  <c r="U319" i="2"/>
  <c r="W319" i="2" s="1"/>
  <c r="U330" i="2"/>
  <c r="W330" i="2" s="1"/>
  <c r="U335" i="2"/>
  <c r="W335" i="2" s="1"/>
  <c r="U346" i="2"/>
  <c r="W346" i="2" s="1"/>
  <c r="U362" i="2"/>
  <c r="W362" i="2" s="1"/>
  <c r="U367" i="2"/>
  <c r="W367" i="2" s="1"/>
  <c r="U378" i="2"/>
  <c r="W378" i="2" s="1"/>
  <c r="U394" i="2"/>
  <c r="W394" i="2" s="1"/>
  <c r="U399" i="2"/>
  <c r="W399" i="2" s="1"/>
  <c r="U415" i="2"/>
  <c r="W415" i="2" s="1"/>
  <c r="U426" i="2"/>
  <c r="W426" i="2" s="1"/>
  <c r="U431" i="2"/>
  <c r="W431" i="2" s="1"/>
  <c r="U447" i="2"/>
  <c r="W447" i="2" s="1"/>
  <c r="U452" i="2"/>
  <c r="W452" i="2" s="1"/>
  <c r="U468" i="2"/>
  <c r="W468" i="2" s="1"/>
  <c r="U474" i="2"/>
  <c r="W474" i="2" s="1"/>
  <c r="U490" i="2"/>
  <c r="W490" i="2" s="1"/>
  <c r="U498" i="2"/>
  <c r="W498" i="2" s="1"/>
  <c r="U495" i="2"/>
  <c r="W495" i="2" s="1"/>
  <c r="U11" i="2"/>
  <c r="W11" i="2" s="1"/>
  <c r="U15" i="2"/>
  <c r="W15" i="2" s="1"/>
  <c r="U19" i="2"/>
  <c r="W19" i="2" s="1"/>
  <c r="U12" i="2"/>
  <c r="W12" i="2" s="1"/>
  <c r="U16" i="2"/>
  <c r="W16" i="2" s="1"/>
  <c r="U20" i="2"/>
  <c r="W20" i="2" s="1"/>
  <c r="U24" i="2"/>
  <c r="W24" i="2" s="1"/>
  <c r="U28" i="2"/>
  <c r="W28" i="2" s="1"/>
  <c r="U32" i="2"/>
  <c r="W32" i="2" s="1"/>
  <c r="U40" i="2"/>
  <c r="W40" i="2" s="1"/>
  <c r="U13" i="2"/>
  <c r="W13" i="2" s="1"/>
  <c r="U17" i="2"/>
  <c r="W17" i="2" s="1"/>
  <c r="U21" i="2"/>
  <c r="W21" i="2" s="1"/>
  <c r="U29" i="2"/>
  <c r="W29" i="2" s="1"/>
  <c r="U33" i="2"/>
  <c r="W33" i="2" s="1"/>
  <c r="U41" i="2"/>
  <c r="W41" i="2" s="1"/>
  <c r="U14" i="2"/>
  <c r="W14" i="2" s="1"/>
  <c r="U18" i="2"/>
  <c r="W18" i="2" s="1"/>
  <c r="U26" i="2"/>
  <c r="W26" i="2" s="1"/>
  <c r="U34" i="2"/>
  <c r="W34" i="2" s="1"/>
  <c r="U38" i="2"/>
  <c r="W38" i="2" s="1"/>
  <c r="U42" i="2"/>
  <c r="W42" i="2" s="1"/>
  <c r="U23" i="2"/>
  <c r="W23" i="2" s="1"/>
  <c r="U27" i="2"/>
  <c r="W27" i="2" s="1"/>
  <c r="U31" i="2"/>
  <c r="W31" i="2" s="1"/>
  <c r="U43" i="2"/>
  <c r="W43" i="2" s="1"/>
  <c r="M152" i="2"/>
  <c r="S152" i="2" s="1"/>
  <c r="L144" i="2"/>
  <c r="M112" i="2"/>
  <c r="S112" i="2" s="1"/>
  <c r="L93" i="2"/>
  <c r="L85" i="2"/>
  <c r="L77" i="2"/>
  <c r="L69" i="2"/>
  <c r="L61" i="2"/>
  <c r="M156" i="2"/>
  <c r="S156" i="2" s="1"/>
  <c r="M92" i="2"/>
  <c r="S92" i="2" s="1"/>
  <c r="M84" i="2"/>
  <c r="S84" i="2" s="1"/>
  <c r="M76" i="2"/>
  <c r="S76" i="2" s="1"/>
  <c r="M68" i="2"/>
  <c r="S68" i="2" s="1"/>
  <c r="M60" i="2"/>
  <c r="S60" i="2" s="1"/>
  <c r="M52" i="2"/>
  <c r="S52" i="2" s="1"/>
  <c r="L150" i="2"/>
  <c r="L128" i="2"/>
  <c r="M90" i="2"/>
  <c r="S90" i="2" s="1"/>
  <c r="M82" i="2"/>
  <c r="S82" i="2" s="1"/>
  <c r="M74" i="2"/>
  <c r="S74" i="2" s="1"/>
  <c r="M66" i="2"/>
  <c r="S66" i="2" s="1"/>
  <c r="M58" i="2"/>
  <c r="S58" i="2" s="1"/>
  <c r="M50" i="2"/>
  <c r="S50" i="2" s="1"/>
  <c r="M154" i="2"/>
  <c r="S154" i="2" s="1"/>
  <c r="L136" i="2"/>
  <c r="M104" i="2"/>
  <c r="S104" i="2" s="1"/>
  <c r="L88" i="2"/>
  <c r="L72" i="2"/>
  <c r="L64" i="2"/>
  <c r="L56" i="2"/>
  <c r="L48" i="2"/>
  <c r="L131" i="2"/>
  <c r="L123" i="2"/>
  <c r="L107" i="2"/>
  <c r="L35" i="2"/>
  <c r="L146" i="2"/>
  <c r="L138" i="2"/>
  <c r="M127" i="2"/>
  <c r="S127" i="2" s="1"/>
  <c r="M111" i="2"/>
  <c r="S111" i="2" s="1"/>
  <c r="M106" i="2"/>
  <c r="S106" i="2" s="1"/>
  <c r="M98" i="2"/>
  <c r="S98" i="2" s="1"/>
  <c r="L63" i="2"/>
  <c r="L139" i="2"/>
  <c r="L115" i="2"/>
  <c r="M143" i="2"/>
  <c r="S143" i="2" s="1"/>
  <c r="L130" i="2"/>
  <c r="L122" i="2"/>
  <c r="M114" i="2"/>
  <c r="S114" i="2" s="1"/>
  <c r="L79" i="2"/>
  <c r="L55" i="2"/>
  <c r="L30" i="2"/>
  <c r="M157" i="2"/>
  <c r="S157" i="2" s="1"/>
  <c r="M155" i="2"/>
  <c r="S155" i="2" s="1"/>
  <c r="M153" i="2"/>
  <c r="S153" i="2" s="1"/>
  <c r="M151" i="2"/>
  <c r="S151" i="2" s="1"/>
  <c r="L148" i="2"/>
  <c r="M145" i="2"/>
  <c r="S145" i="2" s="1"/>
  <c r="L140" i="2"/>
  <c r="M137" i="2"/>
  <c r="S137" i="2" s="1"/>
  <c r="L135" i="2"/>
  <c r="L132" i="2"/>
  <c r="M129" i="2"/>
  <c r="S129" i="2" s="1"/>
  <c r="L124" i="2"/>
  <c r="M121" i="2"/>
  <c r="S121" i="2" s="1"/>
  <c r="L119" i="2"/>
  <c r="M116" i="2"/>
  <c r="S116" i="2" s="1"/>
  <c r="M113" i="2"/>
  <c r="S113" i="2" s="1"/>
  <c r="M108" i="2"/>
  <c r="S108" i="2" s="1"/>
  <c r="M105" i="2"/>
  <c r="S105" i="2" s="1"/>
  <c r="L103" i="2"/>
  <c r="M100" i="2"/>
  <c r="S100" i="2" s="1"/>
  <c r="M94" i="2"/>
  <c r="S94" i="2" s="1"/>
  <c r="L89" i="2"/>
  <c r="M86" i="2"/>
  <c r="S86" i="2" s="1"/>
  <c r="L81" i="2"/>
  <c r="M78" i="2"/>
  <c r="S78" i="2" s="1"/>
  <c r="L73" i="2"/>
  <c r="M70" i="2"/>
  <c r="S70" i="2" s="1"/>
  <c r="L65" i="2"/>
  <c r="M62" i="2"/>
  <c r="S62" i="2" s="1"/>
  <c r="L57" i="2"/>
  <c r="M54" i="2"/>
  <c r="S54" i="2" s="1"/>
  <c r="L49" i="2"/>
  <c r="M46" i="2"/>
  <c r="S46" i="2" s="1"/>
  <c r="M39" i="2"/>
  <c r="S39" i="2" s="1"/>
  <c r="L36" i="2"/>
  <c r="M25" i="2"/>
  <c r="S25" i="2" s="1"/>
  <c r="M22" i="2"/>
  <c r="S22" i="2" s="1"/>
  <c r="L147" i="2"/>
  <c r="L99" i="2"/>
  <c r="L95" i="2"/>
  <c r="L87" i="2"/>
  <c r="L71" i="2"/>
  <c r="L47" i="2"/>
  <c r="T44" i="2"/>
  <c r="L142" i="2"/>
  <c r="L134" i="2"/>
  <c r="L126" i="2"/>
  <c r="M118" i="2"/>
  <c r="S118" i="2" s="1"/>
  <c r="M110" i="2"/>
  <c r="S110" i="2" s="1"/>
  <c r="M102" i="2"/>
  <c r="S102" i="2" s="1"/>
  <c r="M96" i="2"/>
  <c r="S96" i="2" s="1"/>
  <c r="L91" i="2"/>
  <c r="L83" i="2"/>
  <c r="M80" i="2"/>
  <c r="S80" i="2" s="1"/>
  <c r="L75" i="2"/>
  <c r="L67" i="2"/>
  <c r="L59" i="2"/>
  <c r="L51" i="2"/>
  <c r="AA37" i="2"/>
  <c r="AC37" i="2" s="1"/>
  <c r="AA499" i="2"/>
  <c r="AC499" i="2" s="1"/>
  <c r="AA475" i="2"/>
  <c r="AC475" i="2" s="1"/>
  <c r="AA436" i="2"/>
  <c r="AC436" i="2" s="1"/>
  <c r="AD404" i="2"/>
  <c r="AF404" i="2" s="1"/>
  <c r="AD388" i="2"/>
  <c r="AF388" i="2" s="1"/>
  <c r="AA483" i="2"/>
  <c r="AC483" i="2" s="1"/>
  <c r="AA491" i="2"/>
  <c r="AC491" i="2" s="1"/>
  <c r="AA164" i="2"/>
  <c r="AC164" i="2" s="1"/>
  <c r="AG164" i="2"/>
  <c r="AI164" i="2" s="1"/>
  <c r="AA168" i="2"/>
  <c r="AC168" i="2" s="1"/>
  <c r="AG168" i="2"/>
  <c r="AI168" i="2" s="1"/>
  <c r="AA172" i="2"/>
  <c r="AC172" i="2" s="1"/>
  <c r="AG172" i="2"/>
  <c r="AI172" i="2" s="1"/>
  <c r="AA176" i="2"/>
  <c r="AC176" i="2" s="1"/>
  <c r="AG176" i="2"/>
  <c r="AI176" i="2" s="1"/>
  <c r="AA180" i="2"/>
  <c r="AC180" i="2" s="1"/>
  <c r="AG180" i="2"/>
  <c r="AI180" i="2" s="1"/>
  <c r="AA184" i="2"/>
  <c r="AC184" i="2" s="1"/>
  <c r="AG184" i="2"/>
  <c r="AI184" i="2" s="1"/>
  <c r="AA161" i="2"/>
  <c r="AC161" i="2" s="1"/>
  <c r="AG161" i="2"/>
  <c r="AI161" i="2" s="1"/>
  <c r="AA165" i="2"/>
  <c r="AC165" i="2" s="1"/>
  <c r="AG165" i="2"/>
  <c r="AI165" i="2" s="1"/>
  <c r="AA169" i="2"/>
  <c r="AC169" i="2" s="1"/>
  <c r="AG169" i="2"/>
  <c r="AI169" i="2" s="1"/>
  <c r="AA173" i="2"/>
  <c r="AC173" i="2" s="1"/>
  <c r="AG173" i="2"/>
  <c r="AI173" i="2" s="1"/>
  <c r="AA177" i="2"/>
  <c r="AC177" i="2" s="1"/>
  <c r="AG177" i="2"/>
  <c r="AI177" i="2" s="1"/>
  <c r="AA181" i="2"/>
  <c r="AC181" i="2" s="1"/>
  <c r="AG181" i="2"/>
  <c r="AI181" i="2" s="1"/>
  <c r="AA185" i="2"/>
  <c r="AC185" i="2" s="1"/>
  <c r="AG185" i="2"/>
  <c r="AI185" i="2" s="1"/>
  <c r="AA162" i="2"/>
  <c r="AC162" i="2" s="1"/>
  <c r="AG162" i="2"/>
  <c r="AI162" i="2" s="1"/>
  <c r="X164" i="2"/>
  <c r="Z164" i="2" s="1"/>
  <c r="AD164" i="2"/>
  <c r="AF164" i="2" s="1"/>
  <c r="AJ164" i="2"/>
  <c r="AL164" i="2" s="1"/>
  <c r="AA166" i="2"/>
  <c r="AC166" i="2" s="1"/>
  <c r="AG166" i="2"/>
  <c r="AI166" i="2" s="1"/>
  <c r="X168" i="2"/>
  <c r="Z168" i="2" s="1"/>
  <c r="AD168" i="2"/>
  <c r="AF168" i="2" s="1"/>
  <c r="AJ168" i="2"/>
  <c r="AL168" i="2" s="1"/>
  <c r="AA163" i="2"/>
  <c r="AC163" i="2" s="1"/>
  <c r="AJ165" i="2"/>
  <c r="AL165" i="2" s="1"/>
  <c r="X169" i="2"/>
  <c r="Z169" i="2" s="1"/>
  <c r="AJ169" i="2"/>
  <c r="AL169" i="2" s="1"/>
  <c r="AG171" i="2"/>
  <c r="AI171" i="2" s="1"/>
  <c r="AD173" i="2"/>
  <c r="AF173" i="2" s="1"/>
  <c r="X177" i="2"/>
  <c r="Z177" i="2" s="1"/>
  <c r="AJ177" i="2"/>
  <c r="AL177" i="2" s="1"/>
  <c r="AG179" i="2"/>
  <c r="AI179" i="2" s="1"/>
  <c r="AD184" i="2"/>
  <c r="AF184" i="2" s="1"/>
  <c r="AJ185" i="2"/>
  <c r="AL185" i="2" s="1"/>
  <c r="AA187" i="2"/>
  <c r="AC187" i="2" s="1"/>
  <c r="AG187" i="2"/>
  <c r="AI187" i="2" s="1"/>
  <c r="AA191" i="2"/>
  <c r="AC191" i="2" s="1"/>
  <c r="AG191" i="2"/>
  <c r="AI191" i="2" s="1"/>
  <c r="AA195" i="2"/>
  <c r="AC195" i="2" s="1"/>
  <c r="AG195" i="2"/>
  <c r="AI195" i="2" s="1"/>
  <c r="AA199" i="2"/>
  <c r="AC199" i="2" s="1"/>
  <c r="AG199" i="2"/>
  <c r="AI199" i="2" s="1"/>
  <c r="X161" i="2"/>
  <c r="Z161" i="2" s="1"/>
  <c r="AG163" i="2"/>
  <c r="AI163" i="2" s="1"/>
  <c r="AA167" i="2"/>
  <c r="AC167" i="2" s="1"/>
  <c r="AD165" i="2"/>
  <c r="AF165" i="2" s="1"/>
  <c r="AA174" i="2"/>
  <c r="AC174" i="2" s="1"/>
  <c r="AD176" i="2"/>
  <c r="AF176" i="2" s="1"/>
  <c r="X181" i="2"/>
  <c r="Z181" i="2" s="1"/>
  <c r="AD161" i="2"/>
  <c r="AF161" i="2" s="1"/>
  <c r="AD169" i="2"/>
  <c r="AF169" i="2" s="1"/>
  <c r="AA170" i="2"/>
  <c r="AC170" i="2" s="1"/>
  <c r="AJ172" i="2"/>
  <c r="AL172" i="2" s="1"/>
  <c r="AJ176" i="2"/>
  <c r="AL176" i="2" s="1"/>
  <c r="AD177" i="2"/>
  <c r="AF177" i="2" s="1"/>
  <c r="AA178" i="2"/>
  <c r="AC178" i="2" s="1"/>
  <c r="AJ180" i="2"/>
  <c r="AL180" i="2" s="1"/>
  <c r="AD181" i="2"/>
  <c r="AF181" i="2" s="1"/>
  <c r="AA182" i="2"/>
  <c r="AC182" i="2" s="1"/>
  <c r="AJ184" i="2"/>
  <c r="AL184" i="2" s="1"/>
  <c r="X185" i="2"/>
  <c r="Z185" i="2" s="1"/>
  <c r="AD188" i="2"/>
  <c r="AF188" i="2" s="1"/>
  <c r="AJ191" i="2"/>
  <c r="AL191" i="2" s="1"/>
  <c r="AG194" i="2"/>
  <c r="AI194" i="2" s="1"/>
  <c r="AD195" i="2"/>
  <c r="AF195" i="2" s="1"/>
  <c r="AA196" i="2"/>
  <c r="AC196" i="2" s="1"/>
  <c r="X199" i="2"/>
  <c r="Z199" i="2" s="1"/>
  <c r="AG201" i="2"/>
  <c r="AI201" i="2" s="1"/>
  <c r="AA202" i="2"/>
  <c r="AC202" i="2" s="1"/>
  <c r="AG202" i="2"/>
  <c r="AI202" i="2" s="1"/>
  <c r="AA206" i="2"/>
  <c r="AC206" i="2" s="1"/>
  <c r="AG206" i="2"/>
  <c r="AI206" i="2" s="1"/>
  <c r="AA210" i="2"/>
  <c r="AC210" i="2" s="1"/>
  <c r="AG210" i="2"/>
  <c r="AI210" i="2" s="1"/>
  <c r="AA214" i="2"/>
  <c r="AC214" i="2" s="1"/>
  <c r="AG214" i="2"/>
  <c r="AI214" i="2" s="1"/>
  <c r="AA218" i="2"/>
  <c r="AC218" i="2" s="1"/>
  <c r="AG218" i="2"/>
  <c r="AI218" i="2" s="1"/>
  <c r="X165" i="2"/>
  <c r="Z165" i="2" s="1"/>
  <c r="AG167" i="2"/>
  <c r="AI167" i="2" s="1"/>
  <c r="AD172" i="2"/>
  <c r="AF172" i="2" s="1"/>
  <c r="X173" i="2"/>
  <c r="Z173" i="2" s="1"/>
  <c r="AG175" i="2"/>
  <c r="AI175" i="2" s="1"/>
  <c r="AD180" i="2"/>
  <c r="AF180" i="2" s="1"/>
  <c r="AJ181" i="2"/>
  <c r="AL181" i="2" s="1"/>
  <c r="AD185" i="2"/>
  <c r="AF185" i="2" s="1"/>
  <c r="AD187" i="2"/>
  <c r="AF187" i="2" s="1"/>
  <c r="X191" i="2"/>
  <c r="Z191" i="2" s="1"/>
  <c r="AD194" i="2"/>
  <c r="AF194" i="2" s="1"/>
  <c r="AD196" i="2"/>
  <c r="AF196" i="2" s="1"/>
  <c r="AJ199" i="2"/>
  <c r="AL199" i="2" s="1"/>
  <c r="X202" i="2"/>
  <c r="Z202" i="2" s="1"/>
  <c r="AD202" i="2"/>
  <c r="AF202" i="2" s="1"/>
  <c r="AJ202" i="2"/>
  <c r="AL202" i="2" s="1"/>
  <c r="AA204" i="2"/>
  <c r="AC204" i="2" s="1"/>
  <c r="AG204" i="2"/>
  <c r="AI204" i="2" s="1"/>
  <c r="X206" i="2"/>
  <c r="Z206" i="2" s="1"/>
  <c r="AD206" i="2"/>
  <c r="AF206" i="2" s="1"/>
  <c r="AJ206" i="2"/>
  <c r="AL206" i="2" s="1"/>
  <c r="AA208" i="2"/>
  <c r="AC208" i="2" s="1"/>
  <c r="AG208" i="2"/>
  <c r="AI208" i="2" s="1"/>
  <c r="AG170" i="2"/>
  <c r="AI170" i="2" s="1"/>
  <c r="X172" i="2"/>
  <c r="Z172" i="2" s="1"/>
  <c r="AA179" i="2"/>
  <c r="AC179" i="2" s="1"/>
  <c r="AG183" i="2"/>
  <c r="AI183" i="2" s="1"/>
  <c r="AD191" i="2"/>
  <c r="AF191" i="2" s="1"/>
  <c r="AA192" i="2"/>
  <c r="AC192" i="2" s="1"/>
  <c r="AJ194" i="2"/>
  <c r="AL194" i="2" s="1"/>
  <c r="AD199" i="2"/>
  <c r="AF199" i="2" s="1"/>
  <c r="AA200" i="2"/>
  <c r="AC200" i="2" s="1"/>
  <c r="X203" i="2"/>
  <c r="Z203" i="2" s="1"/>
  <c r="AJ203" i="2"/>
  <c r="AL203" i="2" s="1"/>
  <c r="AG205" i="2"/>
  <c r="AI205" i="2" s="1"/>
  <c r="X210" i="2"/>
  <c r="Z210" i="2" s="1"/>
  <c r="AJ211" i="2"/>
  <c r="AL211" i="2" s="1"/>
  <c r="AD213" i="2"/>
  <c r="AF213" i="2" s="1"/>
  <c r="AD215" i="2"/>
  <c r="AF215" i="2" s="1"/>
  <c r="AA216" i="2"/>
  <c r="AC216" i="2" s="1"/>
  <c r="AJ218" i="2"/>
  <c r="AL218" i="2" s="1"/>
  <c r="AA220" i="2"/>
  <c r="AC220" i="2" s="1"/>
  <c r="AG220" i="2"/>
  <c r="AI220" i="2" s="1"/>
  <c r="AA224" i="2"/>
  <c r="AC224" i="2" s="1"/>
  <c r="AG224" i="2"/>
  <c r="AI224" i="2" s="1"/>
  <c r="AA228" i="2"/>
  <c r="AC228" i="2" s="1"/>
  <c r="AG228" i="2"/>
  <c r="AI228" i="2" s="1"/>
  <c r="AJ161" i="2"/>
  <c r="AL161" i="2" s="1"/>
  <c r="AJ187" i="2"/>
  <c r="AL187" i="2" s="1"/>
  <c r="AG188" i="2"/>
  <c r="AI188" i="2" s="1"/>
  <c r="AA193" i="2"/>
  <c r="AC193" i="2" s="1"/>
  <c r="X194" i="2"/>
  <c r="Z194" i="2" s="1"/>
  <c r="AJ195" i="2"/>
  <c r="AL195" i="2" s="1"/>
  <c r="AG196" i="2"/>
  <c r="AI196" i="2" s="1"/>
  <c r="AA201" i="2"/>
  <c r="AC201" i="2" s="1"/>
  <c r="X205" i="2"/>
  <c r="Z205" i="2" s="1"/>
  <c r="AJ205" i="2"/>
  <c r="AL205" i="2" s="1"/>
  <c r="AD211" i="2"/>
  <c r="AF211" i="2" s="1"/>
  <c r="AJ214" i="2"/>
  <c r="AL214" i="2" s="1"/>
  <c r="AD218" i="2"/>
  <c r="AF218" i="2" s="1"/>
  <c r="AA221" i="2"/>
  <c r="AC221" i="2" s="1"/>
  <c r="AG221" i="2"/>
  <c r="AI221" i="2" s="1"/>
  <c r="AA225" i="2"/>
  <c r="AC225" i="2" s="1"/>
  <c r="AG225" i="2"/>
  <c r="AI225" i="2" s="1"/>
  <c r="AA229" i="2"/>
  <c r="AC229" i="2" s="1"/>
  <c r="AG229" i="2"/>
  <c r="AI229" i="2" s="1"/>
  <c r="AA233" i="2"/>
  <c r="AC233" i="2" s="1"/>
  <c r="AG233" i="2"/>
  <c r="AI233" i="2" s="1"/>
  <c r="AA237" i="2"/>
  <c r="AC237" i="2" s="1"/>
  <c r="AG237" i="2"/>
  <c r="AI237" i="2" s="1"/>
  <c r="W241" i="2"/>
  <c r="AA241" i="2"/>
  <c r="AC241" i="2" s="1"/>
  <c r="AG241" i="2"/>
  <c r="AI241" i="2" s="1"/>
  <c r="AA245" i="2"/>
  <c r="AC245" i="2" s="1"/>
  <c r="AG245" i="2"/>
  <c r="AI245" i="2" s="1"/>
  <c r="AA249" i="2"/>
  <c r="AC249" i="2" s="1"/>
  <c r="AG249" i="2"/>
  <c r="AI249" i="2" s="1"/>
  <c r="AA253" i="2"/>
  <c r="AC253" i="2" s="1"/>
  <c r="AG253" i="2"/>
  <c r="AI253" i="2" s="1"/>
  <c r="AA171" i="2"/>
  <c r="AC171" i="2" s="1"/>
  <c r="AJ173" i="2"/>
  <c r="AL173" i="2" s="1"/>
  <c r="AG178" i="2"/>
  <c r="AI178" i="2" s="1"/>
  <c r="X180" i="2"/>
  <c r="Z180" i="2" s="1"/>
  <c r="X184" i="2"/>
  <c r="Z184" i="2" s="1"/>
  <c r="X187" i="2"/>
  <c r="Z187" i="2" s="1"/>
  <c r="AJ188" i="2"/>
  <c r="AL188" i="2" s="1"/>
  <c r="AD190" i="2"/>
  <c r="AF190" i="2" s="1"/>
  <c r="AA194" i="2"/>
  <c r="AC194" i="2" s="1"/>
  <c r="X195" i="2"/>
  <c r="Z195" i="2" s="1"/>
  <c r="AJ196" i="2"/>
  <c r="AL196" i="2" s="1"/>
  <c r="AG197" i="2"/>
  <c r="AI197" i="2" s="1"/>
  <c r="AD198" i="2"/>
  <c r="AF198" i="2" s="1"/>
  <c r="AA205" i="2"/>
  <c r="AC205" i="2" s="1"/>
  <c r="X207" i="2"/>
  <c r="Z207" i="2" s="1"/>
  <c r="AJ207" i="2"/>
  <c r="AL207" i="2" s="1"/>
  <c r="AJ210" i="2"/>
  <c r="AL210" i="2" s="1"/>
  <c r="X196" i="2"/>
  <c r="Z196" i="2" s="1"/>
  <c r="AG203" i="2"/>
  <c r="AI203" i="2" s="1"/>
  <c r="AD205" i="2"/>
  <c r="AF205" i="2" s="1"/>
  <c r="AA207" i="2"/>
  <c r="AC207" i="2" s="1"/>
  <c r="AG209" i="2"/>
  <c r="AI209" i="2" s="1"/>
  <c r="AA213" i="2"/>
  <c r="AC213" i="2" s="1"/>
  <c r="AD220" i="2"/>
  <c r="AF220" i="2" s="1"/>
  <c r="AD221" i="2"/>
  <c r="AF221" i="2" s="1"/>
  <c r="X228" i="2"/>
  <c r="Z228" i="2" s="1"/>
  <c r="AJ228" i="2"/>
  <c r="AL228" i="2" s="1"/>
  <c r="X229" i="2"/>
  <c r="Z229" i="2" s="1"/>
  <c r="AD232" i="2"/>
  <c r="AF232" i="2" s="1"/>
  <c r="AD234" i="2"/>
  <c r="AF234" i="2" s="1"/>
  <c r="AJ237" i="2"/>
  <c r="AL237" i="2" s="1"/>
  <c r="AD241" i="2"/>
  <c r="AF241" i="2" s="1"/>
  <c r="X245" i="2"/>
  <c r="Z245" i="2" s="1"/>
  <c r="AD248" i="2"/>
  <c r="AF248" i="2" s="1"/>
  <c r="AD250" i="2"/>
  <c r="AF250" i="2" s="1"/>
  <c r="AJ253" i="2"/>
  <c r="AL253" i="2" s="1"/>
  <c r="AA255" i="2"/>
  <c r="AC255" i="2" s="1"/>
  <c r="AG255" i="2"/>
  <c r="AI255" i="2" s="1"/>
  <c r="AA259" i="2"/>
  <c r="AC259" i="2" s="1"/>
  <c r="AG259" i="2"/>
  <c r="AI259" i="2" s="1"/>
  <c r="AA263" i="2"/>
  <c r="AC263" i="2" s="1"/>
  <c r="AG263" i="2"/>
  <c r="AI263" i="2" s="1"/>
  <c r="AA267" i="2"/>
  <c r="AC267" i="2" s="1"/>
  <c r="AG267" i="2"/>
  <c r="AI267" i="2" s="1"/>
  <c r="AA271" i="2"/>
  <c r="AC271" i="2" s="1"/>
  <c r="AG271" i="2"/>
  <c r="AI271" i="2" s="1"/>
  <c r="AA275" i="2"/>
  <c r="AC275" i="2" s="1"/>
  <c r="AG275" i="2"/>
  <c r="AI275" i="2" s="1"/>
  <c r="AG211" i="2"/>
  <c r="AI211" i="2" s="1"/>
  <c r="AJ213" i="2"/>
  <c r="AL213" i="2" s="1"/>
  <c r="AJ215" i="2"/>
  <c r="AL215" i="2" s="1"/>
  <c r="AG216" i="2"/>
  <c r="AI216" i="2" s="1"/>
  <c r="AJ217" i="2"/>
  <c r="AL217" i="2" s="1"/>
  <c r="AJ224" i="2"/>
  <c r="AL224" i="2" s="1"/>
  <c r="AJ229" i="2"/>
  <c r="AL229" i="2" s="1"/>
  <c r="AA230" i="2"/>
  <c r="AC230" i="2" s="1"/>
  <c r="X234" i="2"/>
  <c r="Z234" i="2" s="1"/>
  <c r="X241" i="2"/>
  <c r="Z241" i="2" s="1"/>
  <c r="X242" i="2"/>
  <c r="Z242" i="2" s="1"/>
  <c r="AJ242" i="2"/>
  <c r="AL242" i="2" s="1"/>
  <c r="AD245" i="2"/>
  <c r="AF245" i="2" s="1"/>
  <c r="AJ248" i="2"/>
  <c r="AL248" i="2" s="1"/>
  <c r="AG252" i="2"/>
  <c r="AI252" i="2" s="1"/>
  <c r="AD254" i="2"/>
  <c r="AF254" i="2" s="1"/>
  <c r="AD256" i="2"/>
  <c r="AF256" i="2" s="1"/>
  <c r="X258" i="2"/>
  <c r="Z258" i="2" s="1"/>
  <c r="X176" i="2"/>
  <c r="Z176" i="2" s="1"/>
  <c r="X188" i="2"/>
  <c r="Z188" i="2" s="1"/>
  <c r="AD210" i="2"/>
  <c r="AF210" i="2" s="1"/>
  <c r="AJ221" i="2"/>
  <c r="AL221" i="2" s="1"/>
  <c r="AG222" i="2"/>
  <c r="AI222" i="2" s="1"/>
  <c r="X224" i="2"/>
  <c r="Z224" i="2" s="1"/>
  <c r="AD225" i="2"/>
  <c r="AF225" i="2" s="1"/>
  <c r="AD230" i="2"/>
  <c r="AF230" i="2" s="1"/>
  <c r="X232" i="2"/>
  <c r="Z232" i="2" s="1"/>
  <c r="AG232" i="2"/>
  <c r="AI232" i="2" s="1"/>
  <c r="X233" i="2"/>
  <c r="Z233" i="2" s="1"/>
  <c r="AJ233" i="2"/>
  <c r="AL233" i="2" s="1"/>
  <c r="AA234" i="2"/>
  <c r="AC234" i="2" s="1"/>
  <c r="AG190" i="2"/>
  <c r="AI190" i="2" s="1"/>
  <c r="AA211" i="2"/>
  <c r="AC211" i="2" s="1"/>
  <c r="AG213" i="2"/>
  <c r="AI213" i="2" s="1"/>
  <c r="AD214" i="2"/>
  <c r="AF214" i="2" s="1"/>
  <c r="AD217" i="2"/>
  <c r="AF217" i="2" s="1"/>
  <c r="X220" i="2"/>
  <c r="Z220" i="2" s="1"/>
  <c r="AA222" i="2"/>
  <c r="AC222" i="2" s="1"/>
  <c r="AD224" i="2"/>
  <c r="AF224" i="2" s="1"/>
  <c r="X225" i="2"/>
  <c r="Z225" i="2" s="1"/>
  <c r="AD228" i="2"/>
  <c r="AF228" i="2" s="1"/>
  <c r="X230" i="2"/>
  <c r="Z230" i="2" s="1"/>
  <c r="AA232" i="2"/>
  <c r="AC232" i="2" s="1"/>
  <c r="AD233" i="2"/>
  <c r="AF233" i="2" s="1"/>
  <c r="AG234" i="2"/>
  <c r="AI234" i="2" s="1"/>
  <c r="AG235" i="2"/>
  <c r="AI235" i="2" s="1"/>
  <c r="X237" i="2"/>
  <c r="Z237" i="2" s="1"/>
  <c r="AA239" i="2"/>
  <c r="AC239" i="2" s="1"/>
  <c r="AG242" i="2"/>
  <c r="AI242" i="2" s="1"/>
  <c r="X248" i="2"/>
  <c r="Z248" i="2" s="1"/>
  <c r="AG248" i="2"/>
  <c r="AI248" i="2" s="1"/>
  <c r="X249" i="2"/>
  <c r="Z249" i="2" s="1"/>
  <c r="AJ249" i="2"/>
  <c r="AL249" i="2" s="1"/>
  <c r="AA250" i="2"/>
  <c r="AC250" i="2" s="1"/>
  <c r="AJ250" i="2"/>
  <c r="AL250" i="2" s="1"/>
  <c r="AD253" i="2"/>
  <c r="AF253" i="2" s="1"/>
  <c r="X255" i="2"/>
  <c r="Z255" i="2" s="1"/>
  <c r="AD258" i="2"/>
  <c r="AF258" i="2" s="1"/>
  <c r="AD260" i="2"/>
  <c r="AF260" i="2" s="1"/>
  <c r="AJ263" i="2"/>
  <c r="AL263" i="2" s="1"/>
  <c r="AD267" i="2"/>
  <c r="AF267" i="2" s="1"/>
  <c r="X271" i="2"/>
  <c r="Z271" i="2" s="1"/>
  <c r="AD274" i="2"/>
  <c r="AF274" i="2" s="1"/>
  <c r="AD276" i="2"/>
  <c r="AF276" i="2" s="1"/>
  <c r="AA279" i="2"/>
  <c r="AC279" i="2" s="1"/>
  <c r="AG279" i="2"/>
  <c r="AI279" i="2" s="1"/>
  <c r="AA283" i="2"/>
  <c r="AC283" i="2" s="1"/>
  <c r="AG283" i="2"/>
  <c r="AI283" i="2" s="1"/>
  <c r="AA287" i="2"/>
  <c r="AC287" i="2" s="1"/>
  <c r="AG287" i="2"/>
  <c r="AI287" i="2" s="1"/>
  <c r="AJ220" i="2"/>
  <c r="AL220" i="2" s="1"/>
  <c r="X240" i="2"/>
  <c r="Z240" i="2" s="1"/>
  <c r="X244" i="2"/>
  <c r="Z244" i="2" s="1"/>
  <c r="AA247" i="2"/>
  <c r="AC247" i="2" s="1"/>
  <c r="AA248" i="2"/>
  <c r="AC248" i="2" s="1"/>
  <c r="AD249" i="2"/>
  <c r="AF249" i="2" s="1"/>
  <c r="AG250" i="2"/>
  <c r="AI250" i="2" s="1"/>
  <c r="AJ252" i="2"/>
  <c r="AL252" i="2" s="1"/>
  <c r="AA258" i="2"/>
  <c r="AC258" i="2" s="1"/>
  <c r="AD259" i="2"/>
  <c r="AF259" i="2" s="1"/>
  <c r="AG260" i="2"/>
  <c r="AI260" i="2" s="1"/>
  <c r="AG261" i="2"/>
  <c r="AI261" i="2" s="1"/>
  <c r="X263" i="2"/>
  <c r="Z263" i="2" s="1"/>
  <c r="AA265" i="2"/>
  <c r="AC265" i="2" s="1"/>
  <c r="AG268" i="2"/>
  <c r="AI268" i="2" s="1"/>
  <c r="X274" i="2"/>
  <c r="Z274" i="2" s="1"/>
  <c r="AG274" i="2"/>
  <c r="AI274" i="2" s="1"/>
  <c r="X275" i="2"/>
  <c r="Z275" i="2" s="1"/>
  <c r="AJ275" i="2"/>
  <c r="AL275" i="2" s="1"/>
  <c r="AA276" i="2"/>
  <c r="AC276" i="2" s="1"/>
  <c r="AJ276" i="2"/>
  <c r="AL276" i="2" s="1"/>
  <c r="AD278" i="2"/>
  <c r="AF278" i="2" s="1"/>
  <c r="AD280" i="2"/>
  <c r="AF280" i="2" s="1"/>
  <c r="AJ283" i="2"/>
  <c r="AL283" i="2" s="1"/>
  <c r="AD287" i="2"/>
  <c r="AF287" i="2" s="1"/>
  <c r="AA293" i="2"/>
  <c r="AC293" i="2" s="1"/>
  <c r="AG293" i="2"/>
  <c r="AI293" i="2" s="1"/>
  <c r="AA297" i="2"/>
  <c r="AC297" i="2" s="1"/>
  <c r="AG297" i="2"/>
  <c r="AI297" i="2" s="1"/>
  <c r="AA301" i="2"/>
  <c r="AC301" i="2" s="1"/>
  <c r="AG301" i="2"/>
  <c r="AI301" i="2" s="1"/>
  <c r="AA305" i="2"/>
  <c r="AC305" i="2" s="1"/>
  <c r="AG305" i="2"/>
  <c r="AI305" i="2" s="1"/>
  <c r="AA309" i="2"/>
  <c r="AC309" i="2" s="1"/>
  <c r="AG309" i="2"/>
  <c r="AI309" i="2" s="1"/>
  <c r="AA313" i="2"/>
  <c r="AC313" i="2" s="1"/>
  <c r="AG313" i="2"/>
  <c r="AI313" i="2" s="1"/>
  <c r="AA317" i="2"/>
  <c r="AC317" i="2" s="1"/>
  <c r="AG317" i="2"/>
  <c r="AI317" i="2" s="1"/>
  <c r="AA321" i="2"/>
  <c r="AC321" i="2" s="1"/>
  <c r="AG321" i="2"/>
  <c r="AI321" i="2" s="1"/>
  <c r="AA325" i="2"/>
  <c r="AC325" i="2" s="1"/>
  <c r="AG325" i="2"/>
  <c r="AI325" i="2" s="1"/>
  <c r="AA183" i="2"/>
  <c r="AC183" i="2" s="1"/>
  <c r="X211" i="2"/>
  <c r="Z211" i="2" s="1"/>
  <c r="X218" i="2"/>
  <c r="Z218" i="2" s="1"/>
  <c r="AG223" i="2"/>
  <c r="AI223" i="2" s="1"/>
  <c r="AJ225" i="2"/>
  <c r="AL225" i="2" s="1"/>
  <c r="AG230" i="2"/>
  <c r="AI230" i="2" s="1"/>
  <c r="AD236" i="2"/>
  <c r="AF236" i="2" s="1"/>
  <c r="AD237" i="2"/>
  <c r="AF237" i="2" s="1"/>
  <c r="AD238" i="2"/>
  <c r="AF238" i="2" s="1"/>
  <c r="AA240" i="2"/>
  <c r="AC240" i="2" s="1"/>
  <c r="AA246" i="2"/>
  <c r="AC246" i="2" s="1"/>
  <c r="X256" i="2"/>
  <c r="Z256" i="2" s="1"/>
  <c r="X260" i="2"/>
  <c r="Z260" i="2" s="1"/>
  <c r="X267" i="2"/>
  <c r="Z267" i="2" s="1"/>
  <c r="X268" i="2"/>
  <c r="Z268" i="2" s="1"/>
  <c r="AJ268" i="2"/>
  <c r="AL268" i="2" s="1"/>
  <c r="AD271" i="2"/>
  <c r="AF271" i="2" s="1"/>
  <c r="AJ274" i="2"/>
  <c r="AL274" i="2" s="1"/>
  <c r="X278" i="2"/>
  <c r="Z278" i="2" s="1"/>
  <c r="AJ279" i="2"/>
  <c r="AL279" i="2" s="1"/>
  <c r="X280" i="2"/>
  <c r="Z280" i="2" s="1"/>
  <c r="AG280" i="2"/>
  <c r="AI280" i="2" s="1"/>
  <c r="AD283" i="2"/>
  <c r="AF283" i="2" s="1"/>
  <c r="X287" i="2"/>
  <c r="Z287" i="2" s="1"/>
  <c r="AA290" i="2"/>
  <c r="AC290" i="2" s="1"/>
  <c r="AG290" i="2"/>
  <c r="AI290" i="2" s="1"/>
  <c r="AA294" i="2"/>
  <c r="AC294" i="2" s="1"/>
  <c r="AG294" i="2"/>
  <c r="AI294" i="2" s="1"/>
  <c r="AA298" i="2"/>
  <c r="AC298" i="2" s="1"/>
  <c r="AG298" i="2"/>
  <c r="AI298" i="2" s="1"/>
  <c r="AA302" i="2"/>
  <c r="AC302" i="2" s="1"/>
  <c r="AG302" i="2"/>
  <c r="AI302" i="2" s="1"/>
  <c r="AA306" i="2"/>
  <c r="AC306" i="2" s="1"/>
  <c r="AG306" i="2"/>
  <c r="AI306" i="2" s="1"/>
  <c r="AA310" i="2"/>
  <c r="AC310" i="2" s="1"/>
  <c r="AG310" i="2"/>
  <c r="AI310" i="2" s="1"/>
  <c r="AA314" i="2"/>
  <c r="AC314" i="2" s="1"/>
  <c r="AG314" i="2"/>
  <c r="AI314" i="2" s="1"/>
  <c r="AA318" i="2"/>
  <c r="AC318" i="2" s="1"/>
  <c r="AG318" i="2"/>
  <c r="AI318" i="2" s="1"/>
  <c r="AA322" i="2"/>
  <c r="AC322" i="2" s="1"/>
  <c r="AG322" i="2"/>
  <c r="AI322" i="2" s="1"/>
  <c r="AA326" i="2"/>
  <c r="AC326" i="2" s="1"/>
  <c r="AG326" i="2"/>
  <c r="AI326" i="2" s="1"/>
  <c r="AA330" i="2"/>
  <c r="AC330" i="2" s="1"/>
  <c r="AG330" i="2"/>
  <c r="AI330" i="2" s="1"/>
  <c r="AA334" i="2"/>
  <c r="AC334" i="2" s="1"/>
  <c r="AG334" i="2"/>
  <c r="AI334" i="2" s="1"/>
  <c r="AA338" i="2"/>
  <c r="AC338" i="2" s="1"/>
  <c r="AG338" i="2"/>
  <c r="AI338" i="2" s="1"/>
  <c r="AA342" i="2"/>
  <c r="AC342" i="2" s="1"/>
  <c r="AG342" i="2"/>
  <c r="AI342" i="2" s="1"/>
  <c r="AA346" i="2"/>
  <c r="AC346" i="2" s="1"/>
  <c r="AG346" i="2"/>
  <c r="AI346" i="2" s="1"/>
  <c r="AA350" i="2"/>
  <c r="AC350" i="2" s="1"/>
  <c r="AG350" i="2"/>
  <c r="AI350" i="2" s="1"/>
  <c r="AA354" i="2"/>
  <c r="AC354" i="2" s="1"/>
  <c r="AG354" i="2"/>
  <c r="AI354" i="2" s="1"/>
  <c r="W358" i="2"/>
  <c r="AA358" i="2"/>
  <c r="AC358" i="2" s="1"/>
  <c r="AG358" i="2"/>
  <c r="AI358" i="2" s="1"/>
  <c r="AA362" i="2"/>
  <c r="AC362" i="2" s="1"/>
  <c r="AG362" i="2"/>
  <c r="AI362" i="2" s="1"/>
  <c r="AG174" i="2"/>
  <c r="AI174" i="2" s="1"/>
  <c r="X214" i="2"/>
  <c r="Z214" i="2" s="1"/>
  <c r="X221" i="2"/>
  <c r="Z221" i="2" s="1"/>
  <c r="AA217" i="2"/>
  <c r="AC217" i="2" s="1"/>
  <c r="AJ234" i="2"/>
  <c r="AL234" i="2" s="1"/>
  <c r="AD242" i="2"/>
  <c r="AF242" i="2" s="1"/>
  <c r="AG244" i="2"/>
  <c r="AI244" i="2" s="1"/>
  <c r="AG254" i="2"/>
  <c r="AI254" i="2" s="1"/>
  <c r="AA256" i="2"/>
  <c r="AC256" i="2" s="1"/>
  <c r="X266" i="2"/>
  <c r="Z266" i="2" s="1"/>
  <c r="X270" i="2"/>
  <c r="Z270" i="2" s="1"/>
  <c r="AA273" i="2"/>
  <c r="AC273" i="2" s="1"/>
  <c r="AA274" i="2"/>
  <c r="AC274" i="2" s="1"/>
  <c r="AD275" i="2"/>
  <c r="AF275" i="2" s="1"/>
  <c r="AG276" i="2"/>
  <c r="AI276" i="2" s="1"/>
  <c r="X209" i="2"/>
  <c r="Z209" i="2" s="1"/>
  <c r="AA215" i="2"/>
  <c r="AC215" i="2" s="1"/>
  <c r="AG226" i="2"/>
  <c r="AI226" i="2" s="1"/>
  <c r="AD229" i="2"/>
  <c r="AF229" i="2" s="1"/>
  <c r="AJ232" i="2"/>
  <c r="AL232" i="2" s="1"/>
  <c r="AG239" i="2"/>
  <c r="AI239" i="2" s="1"/>
  <c r="X253" i="2"/>
  <c r="Z253" i="2" s="1"/>
  <c r="AG256" i="2"/>
  <c r="AI256" i="2" s="1"/>
  <c r="X259" i="2"/>
  <c r="Z259" i="2" s="1"/>
  <c r="AA260" i="2"/>
  <c r="AC260" i="2" s="1"/>
  <c r="AD262" i="2"/>
  <c r="AF262" i="2" s="1"/>
  <c r="AD263" i="2"/>
  <c r="AF263" i="2" s="1"/>
  <c r="AD264" i="2"/>
  <c r="AF264" i="2" s="1"/>
  <c r="AA266" i="2"/>
  <c r="AC266" i="2" s="1"/>
  <c r="AA272" i="2"/>
  <c r="AC272" i="2" s="1"/>
  <c r="AA278" i="2"/>
  <c r="AC278" i="2" s="1"/>
  <c r="AG198" i="2"/>
  <c r="AI198" i="2" s="1"/>
  <c r="AA227" i="2"/>
  <c r="AC227" i="2" s="1"/>
  <c r="AG243" i="2"/>
  <c r="AI243" i="2" s="1"/>
  <c r="AD255" i="2"/>
  <c r="AF255" i="2" s="1"/>
  <c r="AG258" i="2"/>
  <c r="AI258" i="2" s="1"/>
  <c r="AG265" i="2"/>
  <c r="AI265" i="2" s="1"/>
  <c r="AJ266" i="2"/>
  <c r="AL266" i="2" s="1"/>
  <c r="AD268" i="2"/>
  <c r="AF268" i="2" s="1"/>
  <c r="AG278" i="2"/>
  <c r="AI278" i="2" s="1"/>
  <c r="X279" i="2"/>
  <c r="Z279" i="2" s="1"/>
  <c r="AJ280" i="2"/>
  <c r="AL280" i="2" s="1"/>
  <c r="AG281" i="2"/>
  <c r="AI281" i="2" s="1"/>
  <c r="X283" i="2"/>
  <c r="Z283" i="2" s="1"/>
  <c r="AG285" i="2"/>
  <c r="AI285" i="2" s="1"/>
  <c r="AD293" i="2"/>
  <c r="AF293" i="2" s="1"/>
  <c r="X297" i="2"/>
  <c r="Z297" i="2" s="1"/>
  <c r="AJ297" i="2"/>
  <c r="AL297" i="2" s="1"/>
  <c r="AD301" i="2"/>
  <c r="AF301" i="2" s="1"/>
  <c r="X305" i="2"/>
  <c r="Z305" i="2" s="1"/>
  <c r="AJ305" i="2"/>
  <c r="AL305" i="2" s="1"/>
  <c r="AD309" i="2"/>
  <c r="AF309" i="2" s="1"/>
  <c r="X254" i="2"/>
  <c r="Z254" i="2" s="1"/>
  <c r="AJ260" i="2"/>
  <c r="AL260" i="2" s="1"/>
  <c r="AJ241" i="2"/>
  <c r="AL241" i="2" s="1"/>
  <c r="AJ245" i="2"/>
  <c r="AL245" i="2" s="1"/>
  <c r="X250" i="2"/>
  <c r="Z250" i="2" s="1"/>
  <c r="AJ258" i="2"/>
  <c r="AL258" i="2" s="1"/>
  <c r="X276" i="2"/>
  <c r="Z276" i="2" s="1"/>
  <c r="AA280" i="2"/>
  <c r="AC280" i="2" s="1"/>
  <c r="AA292" i="2"/>
  <c r="AC292" i="2" s="1"/>
  <c r="X294" i="2"/>
  <c r="Z294" i="2" s="1"/>
  <c r="AD297" i="2"/>
  <c r="AF297" i="2" s="1"/>
  <c r="X298" i="2"/>
  <c r="Z298" i="2" s="1"/>
  <c r="AD306" i="2"/>
  <c r="AF306" i="2" s="1"/>
  <c r="AA307" i="2"/>
  <c r="AC307" i="2" s="1"/>
  <c r="AJ309" i="2"/>
  <c r="AL309" i="2" s="1"/>
  <c r="AD310" i="2"/>
  <c r="AF310" i="2" s="1"/>
  <c r="AD313" i="2"/>
  <c r="AF313" i="2" s="1"/>
  <c r="X317" i="2"/>
  <c r="Z317" i="2" s="1"/>
  <c r="AJ317" i="2"/>
  <c r="AL317" i="2" s="1"/>
  <c r="AD321" i="2"/>
  <c r="AF321" i="2" s="1"/>
  <c r="AD322" i="2"/>
  <c r="AF322" i="2" s="1"/>
  <c r="AD326" i="2"/>
  <c r="AF326" i="2" s="1"/>
  <c r="X330" i="2"/>
  <c r="Z330" i="2" s="1"/>
  <c r="AD333" i="2"/>
  <c r="AF333" i="2" s="1"/>
  <c r="AD335" i="2"/>
  <c r="AF335" i="2" s="1"/>
  <c r="AJ338" i="2"/>
  <c r="AL338" i="2" s="1"/>
  <c r="AD342" i="2"/>
  <c r="AF342" i="2" s="1"/>
  <c r="X346" i="2"/>
  <c r="Z346" i="2" s="1"/>
  <c r="AD349" i="2"/>
  <c r="AF349" i="2" s="1"/>
  <c r="AD351" i="2"/>
  <c r="AF351" i="2" s="1"/>
  <c r="AJ354" i="2"/>
  <c r="AL354" i="2" s="1"/>
  <c r="AD358" i="2"/>
  <c r="AF358" i="2" s="1"/>
  <c r="X362" i="2"/>
  <c r="Z362" i="2" s="1"/>
  <c r="AA365" i="2"/>
  <c r="AC365" i="2" s="1"/>
  <c r="AG365" i="2"/>
  <c r="AI365" i="2" s="1"/>
  <c r="AA369" i="2"/>
  <c r="AC369" i="2" s="1"/>
  <c r="AG369" i="2"/>
  <c r="AI369" i="2" s="1"/>
  <c r="AA373" i="2"/>
  <c r="AC373" i="2" s="1"/>
  <c r="AG373" i="2"/>
  <c r="AI373" i="2" s="1"/>
  <c r="AA377" i="2"/>
  <c r="AC377" i="2" s="1"/>
  <c r="AG377" i="2"/>
  <c r="AI377" i="2" s="1"/>
  <c r="AA381" i="2"/>
  <c r="AC381" i="2" s="1"/>
  <c r="AG381" i="2"/>
  <c r="AI381" i="2" s="1"/>
  <c r="AA385" i="2"/>
  <c r="AC385" i="2" s="1"/>
  <c r="AG385" i="2"/>
  <c r="AI385" i="2" s="1"/>
  <c r="AA389" i="2"/>
  <c r="AC389" i="2" s="1"/>
  <c r="AG389" i="2"/>
  <c r="AI389" i="2" s="1"/>
  <c r="AA393" i="2"/>
  <c r="AC393" i="2" s="1"/>
  <c r="AG393" i="2"/>
  <c r="AI393" i="2" s="1"/>
  <c r="AA397" i="2"/>
  <c r="AC397" i="2" s="1"/>
  <c r="AG397" i="2"/>
  <c r="AI397" i="2" s="1"/>
  <c r="W401" i="2"/>
  <c r="AA401" i="2"/>
  <c r="AC401" i="2" s="1"/>
  <c r="AG401" i="2"/>
  <c r="AI401" i="2" s="1"/>
  <c r="AA252" i="2"/>
  <c r="AC252" i="2" s="1"/>
  <c r="AJ255" i="2"/>
  <c r="AL255" i="2" s="1"/>
  <c r="AA282" i="2"/>
  <c r="AC282" i="2" s="1"/>
  <c r="AA285" i="2"/>
  <c r="AC285" i="2" s="1"/>
  <c r="AG288" i="2"/>
  <c r="AI288" i="2" s="1"/>
  <c r="X290" i="2"/>
  <c r="Z290" i="2" s="1"/>
  <c r="AG292" i="2"/>
  <c r="AI292" i="2" s="1"/>
  <c r="AD298" i="2"/>
  <c r="AF298" i="2" s="1"/>
  <c r="AA299" i="2"/>
  <c r="AC299" i="2" s="1"/>
  <c r="AJ301" i="2"/>
  <c r="AL301" i="2" s="1"/>
  <c r="AD302" i="2"/>
  <c r="AF302" i="2" s="1"/>
  <c r="AA308" i="2"/>
  <c r="AC308" i="2" s="1"/>
  <c r="X309" i="2"/>
  <c r="Z309" i="2" s="1"/>
  <c r="AJ310" i="2"/>
  <c r="AL310" i="2" s="1"/>
  <c r="AA312" i="2"/>
  <c r="AC312" i="2" s="1"/>
  <c r="X314" i="2"/>
  <c r="Z314" i="2" s="1"/>
  <c r="AJ314" i="2"/>
  <c r="AL314" i="2" s="1"/>
  <c r="AG316" i="2"/>
  <c r="AI316" i="2" s="1"/>
  <c r="AD318" i="2"/>
  <c r="AF318" i="2" s="1"/>
  <c r="AA323" i="2"/>
  <c r="AC323" i="2" s="1"/>
  <c r="X325" i="2"/>
  <c r="Z325" i="2" s="1"/>
  <c r="AJ325" i="2"/>
  <c r="AL325" i="2" s="1"/>
  <c r="X326" i="2"/>
  <c r="Z326" i="2" s="1"/>
  <c r="AD329" i="2"/>
  <c r="AF329" i="2" s="1"/>
  <c r="AD331" i="2"/>
  <c r="AF331" i="2" s="1"/>
  <c r="X333" i="2"/>
  <c r="Z333" i="2" s="1"/>
  <c r="AJ334" i="2"/>
  <c r="AL334" i="2" s="1"/>
  <c r="X335" i="2"/>
  <c r="Z335" i="2" s="1"/>
  <c r="AG335" i="2"/>
  <c r="AI335" i="2" s="1"/>
  <c r="AD338" i="2"/>
  <c r="AF338" i="2" s="1"/>
  <c r="X342" i="2"/>
  <c r="Z342" i="2" s="1"/>
  <c r="AD345" i="2"/>
  <c r="AF345" i="2" s="1"/>
  <c r="AD347" i="2"/>
  <c r="AF347" i="2" s="1"/>
  <c r="X349" i="2"/>
  <c r="Z349" i="2" s="1"/>
  <c r="AJ350" i="2"/>
  <c r="AL350" i="2" s="1"/>
  <c r="X351" i="2"/>
  <c r="Z351" i="2" s="1"/>
  <c r="AG351" i="2"/>
  <c r="AI351" i="2" s="1"/>
  <c r="AD354" i="2"/>
  <c r="AF354" i="2" s="1"/>
  <c r="X358" i="2"/>
  <c r="Z358" i="2" s="1"/>
  <c r="AD361" i="2"/>
  <c r="AF361" i="2" s="1"/>
  <c r="AD363" i="2"/>
  <c r="AF363" i="2" s="1"/>
  <c r="AA366" i="2"/>
  <c r="AC366" i="2" s="1"/>
  <c r="AG366" i="2"/>
  <c r="AI366" i="2" s="1"/>
  <c r="AG236" i="2"/>
  <c r="AI236" i="2" s="1"/>
  <c r="AJ259" i="2"/>
  <c r="AL259" i="2" s="1"/>
  <c r="X286" i="2"/>
  <c r="Z286" i="2" s="1"/>
  <c r="AJ293" i="2"/>
  <c r="AL293" i="2" s="1"/>
  <c r="AA300" i="2"/>
  <c r="AC300" i="2" s="1"/>
  <c r="AG304" i="2"/>
  <c r="AI304" i="2" s="1"/>
  <c r="X313" i="2"/>
  <c r="Z313" i="2" s="1"/>
  <c r="AA319" i="2"/>
  <c r="AC319" i="2" s="1"/>
  <c r="X322" i="2"/>
  <c r="Z322" i="2" s="1"/>
  <c r="AD325" i="2"/>
  <c r="AF325" i="2" s="1"/>
  <c r="X327" i="2"/>
  <c r="Z327" i="2" s="1"/>
  <c r="AG329" i="2"/>
  <c r="AI329" i="2" s="1"/>
  <c r="AD330" i="2"/>
  <c r="AF330" i="2" s="1"/>
  <c r="AA331" i="2"/>
  <c r="AC331" i="2" s="1"/>
  <c r="AJ333" i="2"/>
  <c r="AL333" i="2" s="1"/>
  <c r="AD334" i="2"/>
  <c r="AF334" i="2" s="1"/>
  <c r="AA335" i="2"/>
  <c r="AC335" i="2" s="1"/>
  <c r="X343" i="2"/>
  <c r="Z343" i="2" s="1"/>
  <c r="AG345" i="2"/>
  <c r="AI345" i="2" s="1"/>
  <c r="AD346" i="2"/>
  <c r="AF346" i="2" s="1"/>
  <c r="AA347" i="2"/>
  <c r="AC347" i="2" s="1"/>
  <c r="AJ349" i="2"/>
  <c r="AL349" i="2" s="1"/>
  <c r="AD350" i="2"/>
  <c r="AF350" i="2" s="1"/>
  <c r="AA351" i="2"/>
  <c r="AC351" i="2" s="1"/>
  <c r="X359" i="2"/>
  <c r="Z359" i="2" s="1"/>
  <c r="AG361" i="2"/>
  <c r="AI361" i="2" s="1"/>
  <c r="AD362" i="2"/>
  <c r="AF362" i="2" s="1"/>
  <c r="AA363" i="2"/>
  <c r="AC363" i="2" s="1"/>
  <c r="AG364" i="2"/>
  <c r="AI364" i="2" s="1"/>
  <c r="AD366" i="2"/>
  <c r="AF366" i="2" s="1"/>
  <c r="AD370" i="2"/>
  <c r="AF370" i="2" s="1"/>
  <c r="AJ373" i="2"/>
  <c r="AL373" i="2" s="1"/>
  <c r="AD377" i="2"/>
  <c r="AF377" i="2" s="1"/>
  <c r="X381" i="2"/>
  <c r="Z381" i="2" s="1"/>
  <c r="AD384" i="2"/>
  <c r="AF384" i="2" s="1"/>
  <c r="AD386" i="2"/>
  <c r="AF386" i="2" s="1"/>
  <c r="AA387" i="2"/>
  <c r="AC387" i="2" s="1"/>
  <c r="AJ389" i="2"/>
  <c r="AL389" i="2" s="1"/>
  <c r="AD393" i="2"/>
  <c r="AF393" i="2" s="1"/>
  <c r="AA396" i="2"/>
  <c r="AC396" i="2" s="1"/>
  <c r="AJ396" i="2"/>
  <c r="AL396" i="2" s="1"/>
  <c r="X397" i="2"/>
  <c r="Z397" i="2" s="1"/>
  <c r="AJ398" i="2"/>
  <c r="AL398" i="2" s="1"/>
  <c r="AD400" i="2"/>
  <c r="AF400" i="2" s="1"/>
  <c r="AD402" i="2"/>
  <c r="AF402" i="2" s="1"/>
  <c r="AA403" i="2"/>
  <c r="AC403" i="2" s="1"/>
  <c r="AA405" i="2"/>
  <c r="AC405" i="2" s="1"/>
  <c r="AG405" i="2"/>
  <c r="AI405" i="2" s="1"/>
  <c r="AA409" i="2"/>
  <c r="AC409" i="2" s="1"/>
  <c r="AG409" i="2"/>
  <c r="AI409" i="2" s="1"/>
  <c r="AA413" i="2"/>
  <c r="AC413" i="2" s="1"/>
  <c r="AG413" i="2"/>
  <c r="AI413" i="2" s="1"/>
  <c r="AA417" i="2"/>
  <c r="AC417" i="2" s="1"/>
  <c r="AG417" i="2"/>
  <c r="AI417" i="2" s="1"/>
  <c r="AA421" i="2"/>
  <c r="AC421" i="2" s="1"/>
  <c r="AG421" i="2"/>
  <c r="AI421" i="2" s="1"/>
  <c r="AA425" i="2"/>
  <c r="AC425" i="2" s="1"/>
  <c r="AG425" i="2"/>
  <c r="AI425" i="2" s="1"/>
  <c r="AA429" i="2"/>
  <c r="AC429" i="2" s="1"/>
  <c r="AG429" i="2"/>
  <c r="AI429" i="2" s="1"/>
  <c r="AA433" i="2"/>
  <c r="AC433" i="2" s="1"/>
  <c r="AG433" i="2"/>
  <c r="AI433" i="2" s="1"/>
  <c r="AA437" i="2"/>
  <c r="AC437" i="2" s="1"/>
  <c r="AG437" i="2"/>
  <c r="AI437" i="2" s="1"/>
  <c r="AA441" i="2"/>
  <c r="AC441" i="2" s="1"/>
  <c r="AG441" i="2"/>
  <c r="AI441" i="2" s="1"/>
  <c r="AA445" i="2"/>
  <c r="AC445" i="2" s="1"/>
  <c r="AG445" i="2"/>
  <c r="AI445" i="2" s="1"/>
  <c r="AJ271" i="2"/>
  <c r="AL271" i="2" s="1"/>
  <c r="AD279" i="2"/>
  <c r="AF279" i="2" s="1"/>
  <c r="AD284" i="2"/>
  <c r="AF284" i="2" s="1"/>
  <c r="AG295" i="2"/>
  <c r="AI295" i="2" s="1"/>
  <c r="AJ298" i="2"/>
  <c r="AL298" i="2" s="1"/>
  <c r="AG303" i="2"/>
  <c r="AI303" i="2" s="1"/>
  <c r="X306" i="2"/>
  <c r="Z306" i="2" s="1"/>
  <c r="AD314" i="2"/>
  <c r="AF314" i="2" s="1"/>
  <c r="X318" i="2"/>
  <c r="Z318" i="2" s="1"/>
  <c r="AJ321" i="2"/>
  <c r="AL321" i="2" s="1"/>
  <c r="AG323" i="2"/>
  <c r="AI323" i="2" s="1"/>
  <c r="AD327" i="2"/>
  <c r="AF327" i="2" s="1"/>
  <c r="AA328" i="2"/>
  <c r="AC328" i="2" s="1"/>
  <c r="X329" i="2"/>
  <c r="Z329" i="2" s="1"/>
  <c r="AJ330" i="2"/>
  <c r="AL330" i="2" s="1"/>
  <c r="AG331" i="2"/>
  <c r="AI331" i="2" s="1"/>
  <c r="AD343" i="2"/>
  <c r="AF343" i="2" s="1"/>
  <c r="AA344" i="2"/>
  <c r="AC344" i="2" s="1"/>
  <c r="X345" i="2"/>
  <c r="Z345" i="2" s="1"/>
  <c r="AJ346" i="2"/>
  <c r="AL346" i="2" s="1"/>
  <c r="AG347" i="2"/>
  <c r="AI347" i="2" s="1"/>
  <c r="AD359" i="2"/>
  <c r="AF359" i="2" s="1"/>
  <c r="AA360" i="2"/>
  <c r="AC360" i="2" s="1"/>
  <c r="X361" i="2"/>
  <c r="Z361" i="2" s="1"/>
  <c r="AJ362" i="2"/>
  <c r="AL362" i="2" s="1"/>
  <c r="AG363" i="2"/>
  <c r="AI363" i="2" s="1"/>
  <c r="AD365" i="2"/>
  <c r="AF365" i="2" s="1"/>
  <c r="AA367" i="2"/>
  <c r="AC367" i="2" s="1"/>
  <c r="AJ369" i="2"/>
  <c r="AL369" i="2" s="1"/>
  <c r="X370" i="2"/>
  <c r="Z370" i="2" s="1"/>
  <c r="AG370" i="2"/>
  <c r="AI370" i="2" s="1"/>
  <c r="AD373" i="2"/>
  <c r="AF373" i="2" s="1"/>
  <c r="X377" i="2"/>
  <c r="Z377" i="2" s="1"/>
  <c r="AD380" i="2"/>
  <c r="AF380" i="2" s="1"/>
  <c r="AD382" i="2"/>
  <c r="AF382" i="2" s="1"/>
  <c r="X384" i="2"/>
  <c r="Z384" i="2" s="1"/>
  <c r="AJ385" i="2"/>
  <c r="AL385" i="2" s="1"/>
  <c r="AD389" i="2"/>
  <c r="AF389" i="2" s="1"/>
  <c r="X393" i="2"/>
  <c r="Z393" i="2" s="1"/>
  <c r="AD396" i="2"/>
  <c r="AF396" i="2" s="1"/>
  <c r="AD398" i="2"/>
  <c r="AF398" i="2" s="1"/>
  <c r="AJ401" i="2"/>
  <c r="AL401" i="2" s="1"/>
  <c r="AA406" i="2"/>
  <c r="AC406" i="2" s="1"/>
  <c r="AG406" i="2"/>
  <c r="AI406" i="2" s="1"/>
  <c r="AA410" i="2"/>
  <c r="AC410" i="2" s="1"/>
  <c r="AG410" i="2"/>
  <c r="AI410" i="2" s="1"/>
  <c r="AA414" i="2"/>
  <c r="AC414" i="2" s="1"/>
  <c r="AG414" i="2"/>
  <c r="AI414" i="2" s="1"/>
  <c r="AA418" i="2"/>
  <c r="AC418" i="2" s="1"/>
  <c r="AG418" i="2"/>
  <c r="AI418" i="2" s="1"/>
  <c r="AA422" i="2"/>
  <c r="AC422" i="2" s="1"/>
  <c r="AG422" i="2"/>
  <c r="AI422" i="2" s="1"/>
  <c r="AA426" i="2"/>
  <c r="AC426" i="2" s="1"/>
  <c r="AG426" i="2"/>
  <c r="AI426" i="2" s="1"/>
  <c r="AA430" i="2"/>
  <c r="AC430" i="2" s="1"/>
  <c r="AG430" i="2"/>
  <c r="AI430" i="2" s="1"/>
  <c r="AA434" i="2"/>
  <c r="AC434" i="2" s="1"/>
  <c r="AG434" i="2"/>
  <c r="AI434" i="2" s="1"/>
  <c r="AA438" i="2"/>
  <c r="AC438" i="2" s="1"/>
  <c r="AG438" i="2"/>
  <c r="AI438" i="2" s="1"/>
  <c r="AA442" i="2"/>
  <c r="AC442" i="2" s="1"/>
  <c r="AG442" i="2"/>
  <c r="AI442" i="2" s="1"/>
  <c r="AA446" i="2"/>
  <c r="AC446" i="2" s="1"/>
  <c r="AG446" i="2"/>
  <c r="AI446" i="2" s="1"/>
  <c r="AA450" i="2"/>
  <c r="AC450" i="2" s="1"/>
  <c r="AG450" i="2"/>
  <c r="AI450" i="2" s="1"/>
  <c r="AA454" i="2"/>
  <c r="AC454" i="2" s="1"/>
  <c r="AG454" i="2"/>
  <c r="AI454" i="2" s="1"/>
  <c r="AA458" i="2"/>
  <c r="AC458" i="2" s="1"/>
  <c r="AG458" i="2"/>
  <c r="AI458" i="2" s="1"/>
  <c r="AA462" i="2"/>
  <c r="AC462" i="2" s="1"/>
  <c r="AG462" i="2"/>
  <c r="AI462" i="2" s="1"/>
  <c r="AA466" i="2"/>
  <c r="AC466" i="2" s="1"/>
  <c r="AG466" i="2"/>
  <c r="AI466" i="2" s="1"/>
  <c r="AJ267" i="2"/>
  <c r="AL267" i="2" s="1"/>
  <c r="AJ282" i="2"/>
  <c r="AL282" i="2" s="1"/>
  <c r="AD290" i="2"/>
  <c r="AF290" i="2" s="1"/>
  <c r="AD294" i="2"/>
  <c r="AF294" i="2" s="1"/>
  <c r="X302" i="2"/>
  <c r="Z302" i="2" s="1"/>
  <c r="AJ306" i="2"/>
  <c r="AL306" i="2" s="1"/>
  <c r="AG312" i="2"/>
  <c r="AI312" i="2" s="1"/>
  <c r="AJ313" i="2"/>
  <c r="AL313" i="2" s="1"/>
  <c r="AD317" i="2"/>
  <c r="AF317" i="2" s="1"/>
  <c r="AJ322" i="2"/>
  <c r="AL322" i="2" s="1"/>
  <c r="AJ326" i="2"/>
  <c r="AL326" i="2" s="1"/>
  <c r="AG327" i="2"/>
  <c r="AI327" i="2" s="1"/>
  <c r="AA333" i="2"/>
  <c r="AC333" i="2" s="1"/>
  <c r="AA337" i="2"/>
  <c r="AC337" i="2" s="1"/>
  <c r="AD339" i="2"/>
  <c r="AF339" i="2" s="1"/>
  <c r="AA340" i="2"/>
  <c r="AC340" i="2" s="1"/>
  <c r="X341" i="2"/>
  <c r="Z341" i="2" s="1"/>
  <c r="AJ342" i="2"/>
  <c r="AL342" i="2" s="1"/>
  <c r="AG343" i="2"/>
  <c r="AI343" i="2" s="1"/>
  <c r="AA349" i="2"/>
  <c r="AC349" i="2" s="1"/>
  <c r="AA353" i="2"/>
  <c r="AC353" i="2" s="1"/>
  <c r="AD355" i="2"/>
  <c r="AF355" i="2" s="1"/>
  <c r="AA356" i="2"/>
  <c r="AC356" i="2" s="1"/>
  <c r="X357" i="2"/>
  <c r="Z357" i="2" s="1"/>
  <c r="AJ358" i="2"/>
  <c r="AL358" i="2" s="1"/>
  <c r="AG359" i="2"/>
  <c r="AI359" i="2" s="1"/>
  <c r="AA364" i="2"/>
  <c r="AC364" i="2" s="1"/>
  <c r="X366" i="2"/>
  <c r="Z366" i="2" s="1"/>
  <c r="AJ366" i="2"/>
  <c r="AL366" i="2" s="1"/>
  <c r="AG368" i="2"/>
  <c r="AI368" i="2" s="1"/>
  <c r="AD369" i="2"/>
  <c r="AF369" i="2" s="1"/>
  <c r="AA370" i="2"/>
  <c r="AC370" i="2" s="1"/>
  <c r="X373" i="2"/>
  <c r="Z373" i="2" s="1"/>
  <c r="AG375" i="2"/>
  <c r="AI375" i="2" s="1"/>
  <c r="AD376" i="2"/>
  <c r="AF376" i="2" s="1"/>
  <c r="AD378" i="2"/>
  <c r="AF378" i="2" s="1"/>
  <c r="X380" i="2"/>
  <c r="Z380" i="2" s="1"/>
  <c r="AJ381" i="2"/>
  <c r="AL381" i="2" s="1"/>
  <c r="X382" i="2"/>
  <c r="Z382" i="2" s="1"/>
  <c r="AG382" i="2"/>
  <c r="AI382" i="2" s="1"/>
  <c r="AG384" i="2"/>
  <c r="AI384" i="2" s="1"/>
  <c r="AD385" i="2"/>
  <c r="AF385" i="2" s="1"/>
  <c r="AA386" i="2"/>
  <c r="AC386" i="2" s="1"/>
  <c r="X389" i="2"/>
  <c r="Z389" i="2" s="1"/>
  <c r="AG391" i="2"/>
  <c r="AI391" i="2" s="1"/>
  <c r="AD392" i="2"/>
  <c r="AF392" i="2" s="1"/>
  <c r="AD394" i="2"/>
  <c r="AF394" i="2" s="1"/>
  <c r="X396" i="2"/>
  <c r="Z396" i="2" s="1"/>
  <c r="AJ397" i="2"/>
  <c r="AL397" i="2" s="1"/>
  <c r="X398" i="2"/>
  <c r="Z398" i="2" s="1"/>
  <c r="AG398" i="2"/>
  <c r="AI398" i="2" s="1"/>
  <c r="AG400" i="2"/>
  <c r="AI400" i="2" s="1"/>
  <c r="AD401" i="2"/>
  <c r="AF401" i="2" s="1"/>
  <c r="AA402" i="2"/>
  <c r="AC402" i="2" s="1"/>
  <c r="X405" i="2"/>
  <c r="Z405" i="2" s="1"/>
  <c r="AD405" i="2"/>
  <c r="AF405" i="2" s="1"/>
  <c r="AJ405" i="2"/>
  <c r="AL405" i="2" s="1"/>
  <c r="AA407" i="2"/>
  <c r="AC407" i="2" s="1"/>
  <c r="AG407" i="2"/>
  <c r="AI407" i="2" s="1"/>
  <c r="X409" i="2"/>
  <c r="Z409" i="2" s="1"/>
  <c r="AD409" i="2"/>
  <c r="AF409" i="2" s="1"/>
  <c r="AJ409" i="2"/>
  <c r="AL409" i="2" s="1"/>
  <c r="AA411" i="2"/>
  <c r="AC411" i="2" s="1"/>
  <c r="AG411" i="2"/>
  <c r="AI411" i="2" s="1"/>
  <c r="X413" i="2"/>
  <c r="Z413" i="2" s="1"/>
  <c r="AD413" i="2"/>
  <c r="AF413" i="2" s="1"/>
  <c r="AJ413" i="2"/>
  <c r="AL413" i="2" s="1"/>
  <c r="AA415" i="2"/>
  <c r="AC415" i="2" s="1"/>
  <c r="AG415" i="2"/>
  <c r="AI415" i="2" s="1"/>
  <c r="X417" i="2"/>
  <c r="Z417" i="2" s="1"/>
  <c r="AD417" i="2"/>
  <c r="AF417" i="2" s="1"/>
  <c r="AJ417" i="2"/>
  <c r="AL417" i="2" s="1"/>
  <c r="AA419" i="2"/>
  <c r="AC419" i="2" s="1"/>
  <c r="AG419" i="2"/>
  <c r="AI419" i="2" s="1"/>
  <c r="X421" i="2"/>
  <c r="Z421" i="2" s="1"/>
  <c r="AD421" i="2"/>
  <c r="AF421" i="2" s="1"/>
  <c r="AJ421" i="2"/>
  <c r="AL421" i="2" s="1"/>
  <c r="AA423" i="2"/>
  <c r="AC423" i="2" s="1"/>
  <c r="AG423" i="2"/>
  <c r="AI423" i="2" s="1"/>
  <c r="X425" i="2"/>
  <c r="Z425" i="2" s="1"/>
  <c r="AD425" i="2"/>
  <c r="AF425" i="2" s="1"/>
  <c r="AJ425" i="2"/>
  <c r="AL425" i="2" s="1"/>
  <c r="AA427" i="2"/>
  <c r="AC427" i="2" s="1"/>
  <c r="AG427" i="2"/>
  <c r="AI427" i="2" s="1"/>
  <c r="X429" i="2"/>
  <c r="Z429" i="2" s="1"/>
  <c r="AD429" i="2"/>
  <c r="AF429" i="2" s="1"/>
  <c r="AJ429" i="2"/>
  <c r="AL429" i="2" s="1"/>
  <c r="AA431" i="2"/>
  <c r="AC431" i="2" s="1"/>
  <c r="AG431" i="2"/>
  <c r="AI431" i="2" s="1"/>
  <c r="X433" i="2"/>
  <c r="Z433" i="2" s="1"/>
  <c r="AD433" i="2"/>
  <c r="AF433" i="2" s="1"/>
  <c r="AJ433" i="2"/>
  <c r="AL433" i="2" s="1"/>
  <c r="AA435" i="2"/>
  <c r="AC435" i="2" s="1"/>
  <c r="AG435" i="2"/>
  <c r="AI435" i="2" s="1"/>
  <c r="X437" i="2"/>
  <c r="Z437" i="2" s="1"/>
  <c r="AD437" i="2"/>
  <c r="AF437" i="2" s="1"/>
  <c r="AJ437" i="2"/>
  <c r="AL437" i="2" s="1"/>
  <c r="AA439" i="2"/>
  <c r="AC439" i="2" s="1"/>
  <c r="AG439" i="2"/>
  <c r="AI439" i="2" s="1"/>
  <c r="X441" i="2"/>
  <c r="Z441" i="2" s="1"/>
  <c r="AD441" i="2"/>
  <c r="AF441" i="2" s="1"/>
  <c r="AJ441" i="2"/>
  <c r="AL441" i="2" s="1"/>
  <c r="AA443" i="2"/>
  <c r="AC443" i="2" s="1"/>
  <c r="AG443" i="2"/>
  <c r="AI443" i="2" s="1"/>
  <c r="X445" i="2"/>
  <c r="Z445" i="2" s="1"/>
  <c r="AD445" i="2"/>
  <c r="AF445" i="2" s="1"/>
  <c r="AJ445" i="2"/>
  <c r="AL445" i="2" s="1"/>
  <c r="AA447" i="2"/>
  <c r="AC447" i="2" s="1"/>
  <c r="AG447" i="2"/>
  <c r="AI447" i="2" s="1"/>
  <c r="AA451" i="2"/>
  <c r="AC451" i="2" s="1"/>
  <c r="AG451" i="2"/>
  <c r="AI451" i="2" s="1"/>
  <c r="AA455" i="2"/>
  <c r="AC455" i="2" s="1"/>
  <c r="AG455" i="2"/>
  <c r="AI455" i="2" s="1"/>
  <c r="AJ278" i="2"/>
  <c r="AL278" i="2" s="1"/>
  <c r="AJ287" i="2"/>
  <c r="AL287" i="2" s="1"/>
  <c r="AJ294" i="2"/>
  <c r="AL294" i="2" s="1"/>
  <c r="AA304" i="2"/>
  <c r="AC304" i="2" s="1"/>
  <c r="AA316" i="2"/>
  <c r="AC316" i="2" s="1"/>
  <c r="X331" i="2"/>
  <c r="Z331" i="2" s="1"/>
  <c r="AG333" i="2"/>
  <c r="AI333" i="2" s="1"/>
  <c r="AJ335" i="2"/>
  <c r="AL335" i="2" s="1"/>
  <c r="X338" i="2"/>
  <c r="Z338" i="2" s="1"/>
  <c r="AG340" i="2"/>
  <c r="AI340" i="2" s="1"/>
  <c r="X350" i="2"/>
  <c r="Z350" i="2" s="1"/>
  <c r="AD353" i="2"/>
  <c r="AF353" i="2" s="1"/>
  <c r="AJ355" i="2"/>
  <c r="AL355" i="2" s="1"/>
  <c r="X363" i="2"/>
  <c r="Z363" i="2" s="1"/>
  <c r="X365" i="2"/>
  <c r="Z365" i="2" s="1"/>
  <c r="AG367" i="2"/>
  <c r="AI367" i="2" s="1"/>
  <c r="X369" i="2"/>
  <c r="Z369" i="2" s="1"/>
  <c r="AJ370" i="2"/>
  <c r="AL370" i="2" s="1"/>
  <c r="AD372" i="2"/>
  <c r="AF372" i="2" s="1"/>
  <c r="AA375" i="2"/>
  <c r="AC375" i="2" s="1"/>
  <c r="AG378" i="2"/>
  <c r="AI378" i="2" s="1"/>
  <c r="AD381" i="2"/>
  <c r="AF381" i="2" s="1"/>
  <c r="AJ384" i="2"/>
  <c r="AL384" i="2" s="1"/>
  <c r="AD397" i="2"/>
  <c r="AF397" i="2" s="1"/>
  <c r="AJ400" i="2"/>
  <c r="AL400" i="2" s="1"/>
  <c r="AJ406" i="2"/>
  <c r="AL406" i="2" s="1"/>
  <c r="X410" i="2"/>
  <c r="Z410" i="2" s="1"/>
  <c r="AJ414" i="2"/>
  <c r="AL414" i="2" s="1"/>
  <c r="X418" i="2"/>
  <c r="Z418" i="2" s="1"/>
  <c r="AJ422" i="2"/>
  <c r="AL422" i="2" s="1"/>
  <c r="X426" i="2"/>
  <c r="Z426" i="2" s="1"/>
  <c r="AJ430" i="2"/>
  <c r="AL430" i="2" s="1"/>
  <c r="X434" i="2"/>
  <c r="Z434" i="2" s="1"/>
  <c r="AJ438" i="2"/>
  <c r="AL438" i="2" s="1"/>
  <c r="X442" i="2"/>
  <c r="Z442" i="2" s="1"/>
  <c r="AD446" i="2"/>
  <c r="AF446" i="2" s="1"/>
  <c r="X450" i="2"/>
  <c r="Z450" i="2" s="1"/>
  <c r="AJ450" i="2"/>
  <c r="AL450" i="2" s="1"/>
  <c r="AD454" i="2"/>
  <c r="AF454" i="2" s="1"/>
  <c r="X458" i="2"/>
  <c r="Z458" i="2" s="1"/>
  <c r="AJ458" i="2"/>
  <c r="AL458" i="2" s="1"/>
  <c r="AD462" i="2"/>
  <c r="AF462" i="2" s="1"/>
  <c r="X466" i="2"/>
  <c r="Z466" i="2" s="1"/>
  <c r="AD469" i="2"/>
  <c r="AF469" i="2" s="1"/>
  <c r="AA473" i="2"/>
  <c r="AC473" i="2" s="1"/>
  <c r="AG473" i="2"/>
  <c r="AI473" i="2" s="1"/>
  <c r="AA477" i="2"/>
  <c r="AC477" i="2" s="1"/>
  <c r="AG477" i="2"/>
  <c r="AI477" i="2" s="1"/>
  <c r="AA481" i="2"/>
  <c r="AC481" i="2" s="1"/>
  <c r="AG481" i="2"/>
  <c r="AI481" i="2" s="1"/>
  <c r="AA485" i="2"/>
  <c r="AC485" i="2" s="1"/>
  <c r="AG485" i="2"/>
  <c r="AI485" i="2" s="1"/>
  <c r="AA489" i="2"/>
  <c r="AC489" i="2" s="1"/>
  <c r="AG489" i="2"/>
  <c r="AI489" i="2" s="1"/>
  <c r="AA493" i="2"/>
  <c r="AC493" i="2" s="1"/>
  <c r="AG493" i="2"/>
  <c r="AI493" i="2" s="1"/>
  <c r="AA497" i="2"/>
  <c r="AC497" i="2" s="1"/>
  <c r="AG497" i="2"/>
  <c r="AI497" i="2" s="1"/>
  <c r="AA501" i="2"/>
  <c r="AC501" i="2" s="1"/>
  <c r="AG501" i="2"/>
  <c r="AI501" i="2" s="1"/>
  <c r="AA482" i="2"/>
  <c r="AC482" i="2" s="1"/>
  <c r="AA490" i="2"/>
  <c r="AC490" i="2" s="1"/>
  <c r="X301" i="2"/>
  <c r="Z301" i="2" s="1"/>
  <c r="X321" i="2"/>
  <c r="Z321" i="2" s="1"/>
  <c r="AD337" i="2"/>
  <c r="AF337" i="2" s="1"/>
  <c r="X347" i="2"/>
  <c r="Z347" i="2" s="1"/>
  <c r="AG356" i="2"/>
  <c r="AI356" i="2" s="1"/>
  <c r="X376" i="2"/>
  <c r="Z376" i="2" s="1"/>
  <c r="X385" i="2"/>
  <c r="Z385" i="2" s="1"/>
  <c r="X394" i="2"/>
  <c r="Z394" i="2" s="1"/>
  <c r="X406" i="2"/>
  <c r="Z406" i="2" s="1"/>
  <c r="AG416" i="2"/>
  <c r="AI416" i="2" s="1"/>
  <c r="AG424" i="2"/>
  <c r="AI424" i="2" s="1"/>
  <c r="AJ426" i="2"/>
  <c r="AL426" i="2" s="1"/>
  <c r="AG432" i="2"/>
  <c r="AI432" i="2" s="1"/>
  <c r="X438" i="2"/>
  <c r="Z438" i="2" s="1"/>
  <c r="AJ446" i="2"/>
  <c r="AL446" i="2" s="1"/>
  <c r="AA452" i="2"/>
  <c r="AC452" i="2" s="1"/>
  <c r="AJ290" i="2"/>
  <c r="AL290" i="2" s="1"/>
  <c r="AG308" i="2"/>
  <c r="AI308" i="2" s="1"/>
  <c r="AG336" i="2"/>
  <c r="AI336" i="2" s="1"/>
  <c r="AD341" i="2"/>
  <c r="AF341" i="2" s="1"/>
  <c r="AJ365" i="2"/>
  <c r="AL365" i="2" s="1"/>
  <c r="AG380" i="2"/>
  <c r="AI380" i="2" s="1"/>
  <c r="AG387" i="2"/>
  <c r="AI387" i="2" s="1"/>
  <c r="AD390" i="2"/>
  <c r="AF390" i="2" s="1"/>
  <c r="X392" i="2"/>
  <c r="Z392" i="2" s="1"/>
  <c r="AJ393" i="2"/>
  <c r="AL393" i="2" s="1"/>
  <c r="AG396" i="2"/>
  <c r="AI396" i="2" s="1"/>
  <c r="AG403" i="2"/>
  <c r="AI403" i="2" s="1"/>
  <c r="AA408" i="2"/>
  <c r="AC408" i="2" s="1"/>
  <c r="AD410" i="2"/>
  <c r="AF410" i="2" s="1"/>
  <c r="AA416" i="2"/>
  <c r="AC416" i="2" s="1"/>
  <c r="AD418" i="2"/>
  <c r="AF418" i="2" s="1"/>
  <c r="AA424" i="2"/>
  <c r="AC424" i="2" s="1"/>
  <c r="AD426" i="2"/>
  <c r="AF426" i="2" s="1"/>
  <c r="AA432" i="2"/>
  <c r="AC432" i="2" s="1"/>
  <c r="AD434" i="2"/>
  <c r="AF434" i="2" s="1"/>
  <c r="AA440" i="2"/>
  <c r="AC440" i="2" s="1"/>
  <c r="AD442" i="2"/>
  <c r="AF442" i="2" s="1"/>
  <c r="X447" i="2"/>
  <c r="Z447" i="2" s="1"/>
  <c r="AJ447" i="2"/>
  <c r="AL447" i="2" s="1"/>
  <c r="AG449" i="2"/>
  <c r="AI449" i="2" s="1"/>
  <c r="AD451" i="2"/>
  <c r="AF451" i="2" s="1"/>
  <c r="X455" i="2"/>
  <c r="Z455" i="2" s="1"/>
  <c r="AJ455" i="2"/>
  <c r="AL455" i="2" s="1"/>
  <c r="AG457" i="2"/>
  <c r="AI457" i="2" s="1"/>
  <c r="X462" i="2"/>
  <c r="Z462" i="2" s="1"/>
  <c r="AD465" i="2"/>
  <c r="AF465" i="2" s="1"/>
  <c r="AD467" i="2"/>
  <c r="AF467" i="2" s="1"/>
  <c r="X469" i="2"/>
  <c r="Z469" i="2" s="1"/>
  <c r="AA470" i="2"/>
  <c r="AC470" i="2" s="1"/>
  <c r="AG470" i="2"/>
  <c r="AI470" i="2" s="1"/>
  <c r="AA474" i="2"/>
  <c r="AC474" i="2" s="1"/>
  <c r="AG474" i="2"/>
  <c r="AI474" i="2" s="1"/>
  <c r="AA478" i="2"/>
  <c r="AC478" i="2" s="1"/>
  <c r="AG478" i="2"/>
  <c r="AI478" i="2" s="1"/>
  <c r="AG482" i="2"/>
  <c r="AI482" i="2" s="1"/>
  <c r="AG486" i="2"/>
  <c r="AI486" i="2" s="1"/>
  <c r="AG490" i="2"/>
  <c r="AI490" i="2" s="1"/>
  <c r="AG494" i="2"/>
  <c r="AI494" i="2" s="1"/>
  <c r="AD305" i="2"/>
  <c r="AF305" i="2" s="1"/>
  <c r="X334" i="2"/>
  <c r="Z334" i="2" s="1"/>
  <c r="AG349" i="2"/>
  <c r="AI349" i="2" s="1"/>
  <c r="X354" i="2"/>
  <c r="Z354" i="2" s="1"/>
  <c r="AJ368" i="2"/>
  <c r="AL368" i="2" s="1"/>
  <c r="AJ377" i="2"/>
  <c r="AL377" i="2" s="1"/>
  <c r="AA382" i="2"/>
  <c r="AC382" i="2" s="1"/>
  <c r="AJ386" i="2"/>
  <c r="AL386" i="2" s="1"/>
  <c r="AA398" i="2"/>
  <c r="AC398" i="2" s="1"/>
  <c r="AJ402" i="2"/>
  <c r="AL402" i="2" s="1"/>
  <c r="AG408" i="2"/>
  <c r="AI408" i="2" s="1"/>
  <c r="X414" i="2"/>
  <c r="Z414" i="2" s="1"/>
  <c r="AJ418" i="2"/>
  <c r="AL418" i="2" s="1"/>
  <c r="AJ434" i="2"/>
  <c r="AL434" i="2" s="1"/>
  <c r="AG440" i="2"/>
  <c r="AI440" i="2" s="1"/>
  <c r="X446" i="2"/>
  <c r="Z446" i="2" s="1"/>
  <c r="AD450" i="2"/>
  <c r="AF450" i="2" s="1"/>
  <c r="AJ454" i="2"/>
  <c r="AL454" i="2" s="1"/>
  <c r="AD458" i="2"/>
  <c r="AF458" i="2" s="1"/>
  <c r="AD461" i="2"/>
  <c r="AF461" i="2" s="1"/>
  <c r="X465" i="2"/>
  <c r="Z465" i="2" s="1"/>
  <c r="AJ240" i="2"/>
  <c r="AL240" i="2" s="1"/>
  <c r="AJ339" i="2"/>
  <c r="AL339" i="2" s="1"/>
  <c r="AJ351" i="2"/>
  <c r="AL351" i="2" s="1"/>
  <c r="AG371" i="2"/>
  <c r="AI371" i="2" s="1"/>
  <c r="X401" i="2"/>
  <c r="Z401" i="2" s="1"/>
  <c r="AJ410" i="2"/>
  <c r="AL410" i="2" s="1"/>
  <c r="X422" i="2"/>
  <c r="Z422" i="2" s="1"/>
  <c r="X430" i="2"/>
  <c r="Z430" i="2" s="1"/>
  <c r="AJ442" i="2"/>
  <c r="AL442" i="2" s="1"/>
  <c r="X454" i="2"/>
  <c r="Z454" i="2" s="1"/>
  <c r="AG460" i="2"/>
  <c r="AI460" i="2" s="1"/>
  <c r="X497" i="2"/>
  <c r="Z497" i="2" s="1"/>
  <c r="AD493" i="2"/>
  <c r="AF493" i="2" s="1"/>
  <c r="X489" i="2"/>
  <c r="Z489" i="2" s="1"/>
  <c r="AJ481" i="2"/>
  <c r="AL481" i="2" s="1"/>
  <c r="AA479" i="2"/>
  <c r="AC479" i="2" s="1"/>
  <c r="X473" i="2"/>
  <c r="Z473" i="2" s="1"/>
  <c r="AG453" i="2"/>
  <c r="AI453" i="2" s="1"/>
  <c r="AG376" i="2"/>
  <c r="AI376" i="2" s="1"/>
  <c r="X498" i="2"/>
  <c r="Z498" i="2" s="1"/>
  <c r="AA496" i="2"/>
  <c r="AC496" i="2" s="1"/>
  <c r="X495" i="2"/>
  <c r="Z495" i="2" s="1"/>
  <c r="AD495" i="2"/>
  <c r="AF495" i="2" s="1"/>
  <c r="AJ495" i="2"/>
  <c r="AL495" i="2" s="1"/>
  <c r="T495" i="2"/>
  <c r="AG492" i="2"/>
  <c r="AI492" i="2" s="1"/>
  <c r="AJ490" i="2"/>
  <c r="AL490" i="2" s="1"/>
  <c r="AD486" i="2"/>
  <c r="AF486" i="2" s="1"/>
  <c r="X482" i="2"/>
  <c r="Z482" i="2" s="1"/>
  <c r="AD478" i="2"/>
  <c r="AF478" i="2" s="1"/>
  <c r="X476" i="2"/>
  <c r="Z476" i="2" s="1"/>
  <c r="AD476" i="2"/>
  <c r="AF476" i="2" s="1"/>
  <c r="AJ476" i="2"/>
  <c r="AL476" i="2" s="1"/>
  <c r="AJ474" i="2"/>
  <c r="AL474" i="2" s="1"/>
  <c r="AA472" i="2"/>
  <c r="AC472" i="2" s="1"/>
  <c r="X471" i="2"/>
  <c r="Z471" i="2" s="1"/>
  <c r="AD471" i="2"/>
  <c r="AF471" i="2" s="1"/>
  <c r="AJ471" i="2"/>
  <c r="AL471" i="2" s="1"/>
  <c r="T471" i="2"/>
  <c r="AD470" i="2"/>
  <c r="AF470" i="2" s="1"/>
  <c r="AG467" i="2"/>
  <c r="AI467" i="2" s="1"/>
  <c r="AJ466" i="2"/>
  <c r="AL466" i="2" s="1"/>
  <c r="X464" i="2"/>
  <c r="Z464" i="2" s="1"/>
  <c r="AD464" i="2"/>
  <c r="AF464" i="2" s="1"/>
  <c r="AJ464" i="2"/>
  <c r="AL464" i="2" s="1"/>
  <c r="T464" i="2"/>
  <c r="AA464" i="2"/>
  <c r="AC464" i="2" s="1"/>
  <c r="AG464" i="2"/>
  <c r="AI464" i="2" s="1"/>
  <c r="AJ462" i="2"/>
  <c r="AL462" i="2" s="1"/>
  <c r="X461" i="2"/>
  <c r="Z461" i="2" s="1"/>
  <c r="AD459" i="2"/>
  <c r="AF459" i="2" s="1"/>
  <c r="T459" i="2"/>
  <c r="X459" i="2"/>
  <c r="Z459" i="2" s="1"/>
  <c r="AG459" i="2"/>
  <c r="AI459" i="2" s="1"/>
  <c r="AJ459" i="2"/>
  <c r="AL459" i="2" s="1"/>
  <c r="AA459" i="2"/>
  <c r="AC459" i="2" s="1"/>
  <c r="AA457" i="2"/>
  <c r="AC457" i="2" s="1"/>
  <c r="AD438" i="2"/>
  <c r="AF438" i="2" s="1"/>
  <c r="X428" i="2"/>
  <c r="Z428" i="2" s="1"/>
  <c r="AD428" i="2"/>
  <c r="AF428" i="2" s="1"/>
  <c r="AJ428" i="2"/>
  <c r="AL428" i="2" s="1"/>
  <c r="T428" i="2"/>
  <c r="AG428" i="2"/>
  <c r="AI428" i="2" s="1"/>
  <c r="AD406" i="2"/>
  <c r="AF406" i="2" s="1"/>
  <c r="AA400" i="2"/>
  <c r="AC400" i="2" s="1"/>
  <c r="X400" i="2"/>
  <c r="Z400" i="2" s="1"/>
  <c r="AA391" i="2"/>
  <c r="AC391" i="2" s="1"/>
  <c r="AA384" i="2"/>
  <c r="AC384" i="2" s="1"/>
  <c r="AJ318" i="2"/>
  <c r="AL318" i="2" s="1"/>
  <c r="X310" i="2"/>
  <c r="Z310" i="2" s="1"/>
  <c r="AD501" i="2"/>
  <c r="AF501" i="2" s="1"/>
  <c r="AG499" i="2"/>
  <c r="AI499" i="2" s="1"/>
  <c r="AJ497" i="2"/>
  <c r="AL497" i="2" s="1"/>
  <c r="AA495" i="2"/>
  <c r="AC495" i="2" s="1"/>
  <c r="AJ489" i="2"/>
  <c r="AL489" i="2" s="1"/>
  <c r="AA487" i="2"/>
  <c r="AC487" i="2" s="1"/>
  <c r="X481" i="2"/>
  <c r="Z481" i="2" s="1"/>
  <c r="AD477" i="2"/>
  <c r="AF477" i="2" s="1"/>
  <c r="AG475" i="2"/>
  <c r="AI475" i="2" s="1"/>
  <c r="AJ473" i="2"/>
  <c r="AL473" i="2" s="1"/>
  <c r="AA471" i="2"/>
  <c r="AC471" i="2" s="1"/>
  <c r="X463" i="2"/>
  <c r="Z463" i="2" s="1"/>
  <c r="X451" i="2"/>
  <c r="Z451" i="2" s="1"/>
  <c r="X448" i="2"/>
  <c r="Z448" i="2" s="1"/>
  <c r="AD448" i="2"/>
  <c r="AF448" i="2" s="1"/>
  <c r="AJ448" i="2"/>
  <c r="AL448" i="2" s="1"/>
  <c r="T448" i="2"/>
  <c r="AA448" i="2"/>
  <c r="AC448" i="2" s="1"/>
  <c r="AG448" i="2"/>
  <c r="AI448" i="2" s="1"/>
  <c r="AD414" i="2"/>
  <c r="AF414" i="2" s="1"/>
  <c r="AJ498" i="2"/>
  <c r="AL498" i="2" s="1"/>
  <c r="AD494" i="2"/>
  <c r="AF494" i="2" s="1"/>
  <c r="X492" i="2"/>
  <c r="Z492" i="2" s="1"/>
  <c r="AD492" i="2"/>
  <c r="AF492" i="2" s="1"/>
  <c r="AJ492" i="2"/>
  <c r="AL492" i="2" s="1"/>
  <c r="X490" i="2"/>
  <c r="Z490" i="2" s="1"/>
  <c r="AA488" i="2"/>
  <c r="AC488" i="2" s="1"/>
  <c r="X487" i="2"/>
  <c r="Z487" i="2" s="1"/>
  <c r="AD487" i="2"/>
  <c r="AF487" i="2" s="1"/>
  <c r="AJ487" i="2"/>
  <c r="AL487" i="2" s="1"/>
  <c r="T487" i="2"/>
  <c r="AG484" i="2"/>
  <c r="AI484" i="2" s="1"/>
  <c r="AJ484" i="2"/>
  <c r="AL484" i="2" s="1"/>
  <c r="X484" i="2"/>
  <c r="Z484" i="2" s="1"/>
  <c r="AD484" i="2"/>
  <c r="AF484" i="2" s="1"/>
  <c r="AJ482" i="2"/>
  <c r="AL482" i="2" s="1"/>
  <c r="AA480" i="2"/>
  <c r="AC480" i="2" s="1"/>
  <c r="X479" i="2"/>
  <c r="Z479" i="2" s="1"/>
  <c r="AD479" i="2"/>
  <c r="AF479" i="2" s="1"/>
  <c r="AJ479" i="2"/>
  <c r="AL479" i="2" s="1"/>
  <c r="T479" i="2"/>
  <c r="AG476" i="2"/>
  <c r="AI476" i="2" s="1"/>
  <c r="X474" i="2"/>
  <c r="Z474" i="2" s="1"/>
  <c r="AJ501" i="2"/>
  <c r="AL501" i="2" s="1"/>
  <c r="X501" i="2"/>
  <c r="Z501" i="2" s="1"/>
  <c r="AD497" i="2"/>
  <c r="AF497" i="2" s="1"/>
  <c r="AG495" i="2"/>
  <c r="AI495" i="2" s="1"/>
  <c r="AJ493" i="2"/>
  <c r="AL493" i="2" s="1"/>
  <c r="X493" i="2"/>
  <c r="Z493" i="2" s="1"/>
  <c r="T492" i="2"/>
  <c r="AD489" i="2"/>
  <c r="AF489" i="2" s="1"/>
  <c r="AG487" i="2"/>
  <c r="AI487" i="2" s="1"/>
  <c r="AJ485" i="2"/>
  <c r="AL485" i="2" s="1"/>
  <c r="X485" i="2"/>
  <c r="Z485" i="2" s="1"/>
  <c r="T484" i="2"/>
  <c r="AD481" i="2"/>
  <c r="AF481" i="2" s="1"/>
  <c r="AG479" i="2"/>
  <c r="AI479" i="2" s="1"/>
  <c r="AJ477" i="2"/>
  <c r="AL477" i="2" s="1"/>
  <c r="X477" i="2"/>
  <c r="Z477" i="2" s="1"/>
  <c r="T476" i="2"/>
  <c r="AD473" i="2"/>
  <c r="AF473" i="2" s="1"/>
  <c r="AG471" i="2"/>
  <c r="AI471" i="2" s="1"/>
  <c r="AJ469" i="2"/>
  <c r="AL469" i="2" s="1"/>
  <c r="X468" i="2"/>
  <c r="Z468" i="2" s="1"/>
  <c r="AD468" i="2"/>
  <c r="AF468" i="2" s="1"/>
  <c r="AJ468" i="2"/>
  <c r="AL468" i="2" s="1"/>
  <c r="AG468" i="2"/>
  <c r="AI468" i="2" s="1"/>
  <c r="T468" i="2"/>
  <c r="AA468" i="2"/>
  <c r="AC468" i="2" s="1"/>
  <c r="AA467" i="2"/>
  <c r="AC467" i="2" s="1"/>
  <c r="AD466" i="2"/>
  <c r="AF466" i="2" s="1"/>
  <c r="AG465" i="2"/>
  <c r="AI465" i="2" s="1"/>
  <c r="X456" i="2"/>
  <c r="Z456" i="2" s="1"/>
  <c r="AD456" i="2"/>
  <c r="AF456" i="2" s="1"/>
  <c r="AJ456" i="2"/>
  <c r="AL456" i="2" s="1"/>
  <c r="T456" i="2"/>
  <c r="AA456" i="2"/>
  <c r="AC456" i="2" s="1"/>
  <c r="AG456" i="2"/>
  <c r="AI456" i="2" s="1"/>
  <c r="AD447" i="2"/>
  <c r="AF447" i="2" s="1"/>
  <c r="AD430" i="2"/>
  <c r="AF430" i="2" s="1"/>
  <c r="AA428" i="2"/>
  <c r="AC428" i="2" s="1"/>
  <c r="X420" i="2"/>
  <c r="Z420" i="2" s="1"/>
  <c r="AD420" i="2"/>
  <c r="AF420" i="2" s="1"/>
  <c r="AJ420" i="2"/>
  <c r="AL420" i="2" s="1"/>
  <c r="T420" i="2"/>
  <c r="AG420" i="2"/>
  <c r="AI420" i="2" s="1"/>
  <c r="AJ302" i="2"/>
  <c r="AL302" i="2" s="1"/>
  <c r="X293" i="2"/>
  <c r="Z293" i="2" s="1"/>
  <c r="AG491" i="2"/>
  <c r="AI491" i="2" s="1"/>
  <c r="AD485" i="2"/>
  <c r="AF485" i="2" s="1"/>
  <c r="AG483" i="2"/>
  <c r="AI483" i="2" s="1"/>
  <c r="AA469" i="2"/>
  <c r="AC469" i="2" s="1"/>
  <c r="AG461" i="2"/>
  <c r="AI461" i="2" s="1"/>
  <c r="AD455" i="2"/>
  <c r="AF455" i="2" s="1"/>
  <c r="X453" i="2"/>
  <c r="Z453" i="2" s="1"/>
  <c r="AD453" i="2"/>
  <c r="AF453" i="2" s="1"/>
  <c r="AJ453" i="2"/>
  <c r="AL453" i="2" s="1"/>
  <c r="AA453" i="2"/>
  <c r="AC453" i="2" s="1"/>
  <c r="T453" i="2"/>
  <c r="AA444" i="2"/>
  <c r="AC444" i="2" s="1"/>
  <c r="X436" i="2"/>
  <c r="Z436" i="2" s="1"/>
  <c r="AD436" i="2"/>
  <c r="AF436" i="2" s="1"/>
  <c r="AJ436" i="2"/>
  <c r="AL436" i="2" s="1"/>
  <c r="T436" i="2"/>
  <c r="AG436" i="2"/>
  <c r="AI436" i="2" s="1"/>
  <c r="AA412" i="2"/>
  <c r="AC412" i="2" s="1"/>
  <c r="X404" i="2"/>
  <c r="Z404" i="2" s="1"/>
  <c r="AG404" i="2"/>
  <c r="AI404" i="2" s="1"/>
  <c r="T404" i="2"/>
  <c r="AA404" i="2"/>
  <c r="AC404" i="2" s="1"/>
  <c r="AJ404" i="2"/>
  <c r="AL404" i="2" s="1"/>
  <c r="X388" i="2"/>
  <c r="Z388" i="2" s="1"/>
  <c r="AG388" i="2"/>
  <c r="AI388" i="2" s="1"/>
  <c r="T388" i="2"/>
  <c r="AA388" i="2"/>
  <c r="AC388" i="2" s="1"/>
  <c r="AJ388" i="2"/>
  <c r="AL388" i="2" s="1"/>
  <c r="X219" i="2"/>
  <c r="Z219" i="2" s="1"/>
  <c r="AD219" i="2"/>
  <c r="AF219" i="2" s="1"/>
  <c r="AJ219" i="2"/>
  <c r="AL219" i="2" s="1"/>
  <c r="T219" i="2"/>
  <c r="AG219" i="2"/>
  <c r="AI219" i="2" s="1"/>
  <c r="AA219" i="2"/>
  <c r="AC219" i="2" s="1"/>
  <c r="AG500" i="2"/>
  <c r="AI500" i="2" s="1"/>
  <c r="X500" i="2"/>
  <c r="Z500" i="2" s="1"/>
  <c r="AD500" i="2"/>
  <c r="AF500" i="2" s="1"/>
  <c r="AJ500" i="2"/>
  <c r="AL500" i="2" s="1"/>
  <c r="AA500" i="2"/>
  <c r="AC500" i="2" s="1"/>
  <c r="X499" i="2"/>
  <c r="Z499" i="2" s="1"/>
  <c r="AD499" i="2"/>
  <c r="AF499" i="2" s="1"/>
  <c r="AJ499" i="2"/>
  <c r="AL499" i="2" s="1"/>
  <c r="T499" i="2"/>
  <c r="AD498" i="2"/>
  <c r="AF498" i="2" s="1"/>
  <c r="AG496" i="2"/>
  <c r="AI496" i="2" s="1"/>
  <c r="X496" i="2"/>
  <c r="Z496" i="2" s="1"/>
  <c r="AJ496" i="2"/>
  <c r="AL496" i="2" s="1"/>
  <c r="AD496" i="2"/>
  <c r="AF496" i="2" s="1"/>
  <c r="AJ494" i="2"/>
  <c r="AL494" i="2" s="1"/>
  <c r="X494" i="2"/>
  <c r="Z494" i="2" s="1"/>
  <c r="AA492" i="2"/>
  <c r="AC492" i="2" s="1"/>
  <c r="X491" i="2"/>
  <c r="Z491" i="2" s="1"/>
  <c r="AD491" i="2"/>
  <c r="AF491" i="2" s="1"/>
  <c r="AJ491" i="2"/>
  <c r="AL491" i="2" s="1"/>
  <c r="T491" i="2"/>
  <c r="AD490" i="2"/>
  <c r="AF490" i="2" s="1"/>
  <c r="AG488" i="2"/>
  <c r="AI488" i="2" s="1"/>
  <c r="X488" i="2"/>
  <c r="Z488" i="2" s="1"/>
  <c r="AD488" i="2"/>
  <c r="AF488" i="2" s="1"/>
  <c r="AJ488" i="2"/>
  <c r="AL488" i="2" s="1"/>
  <c r="AJ486" i="2"/>
  <c r="AL486" i="2" s="1"/>
  <c r="X486" i="2"/>
  <c r="Z486" i="2" s="1"/>
  <c r="AA484" i="2"/>
  <c r="AC484" i="2" s="1"/>
  <c r="X483" i="2"/>
  <c r="Z483" i="2" s="1"/>
  <c r="AD483" i="2"/>
  <c r="AF483" i="2" s="1"/>
  <c r="AJ483" i="2"/>
  <c r="AL483" i="2" s="1"/>
  <c r="T483" i="2"/>
  <c r="AD482" i="2"/>
  <c r="AF482" i="2" s="1"/>
  <c r="AG480" i="2"/>
  <c r="AI480" i="2" s="1"/>
  <c r="X480" i="2"/>
  <c r="Z480" i="2" s="1"/>
  <c r="AD480" i="2"/>
  <c r="AF480" i="2" s="1"/>
  <c r="AJ480" i="2"/>
  <c r="AL480" i="2" s="1"/>
  <c r="AJ478" i="2"/>
  <c r="AL478" i="2" s="1"/>
  <c r="X478" i="2"/>
  <c r="Z478" i="2" s="1"/>
  <c r="AA476" i="2"/>
  <c r="AC476" i="2" s="1"/>
  <c r="X475" i="2"/>
  <c r="Z475" i="2" s="1"/>
  <c r="AD475" i="2"/>
  <c r="AF475" i="2" s="1"/>
  <c r="AJ475" i="2"/>
  <c r="AL475" i="2" s="1"/>
  <c r="T475" i="2"/>
  <c r="AD474" i="2"/>
  <c r="AF474" i="2" s="1"/>
  <c r="AG472" i="2"/>
  <c r="AI472" i="2" s="1"/>
  <c r="X472" i="2"/>
  <c r="Z472" i="2" s="1"/>
  <c r="AD472" i="2"/>
  <c r="AF472" i="2" s="1"/>
  <c r="AJ472" i="2"/>
  <c r="AL472" i="2" s="1"/>
  <c r="AJ470" i="2"/>
  <c r="AL470" i="2" s="1"/>
  <c r="X470" i="2"/>
  <c r="Z470" i="2" s="1"/>
  <c r="AG469" i="2"/>
  <c r="AI469" i="2" s="1"/>
  <c r="X467" i="2"/>
  <c r="Z467" i="2" s="1"/>
  <c r="AG463" i="2"/>
  <c r="AI463" i="2" s="1"/>
  <c r="AA460" i="2"/>
  <c r="AC460" i="2" s="1"/>
  <c r="AJ451" i="2"/>
  <c r="AL451" i="2" s="1"/>
  <c r="AA449" i="2"/>
  <c r="AC449" i="2" s="1"/>
  <c r="X444" i="2"/>
  <c r="Z444" i="2" s="1"/>
  <c r="AD444" i="2"/>
  <c r="AF444" i="2" s="1"/>
  <c r="AJ444" i="2"/>
  <c r="AL444" i="2" s="1"/>
  <c r="T444" i="2"/>
  <c r="AG444" i="2"/>
  <c r="AI444" i="2" s="1"/>
  <c r="AD422" i="2"/>
  <c r="AF422" i="2" s="1"/>
  <c r="AA420" i="2"/>
  <c r="AC420" i="2" s="1"/>
  <c r="X412" i="2"/>
  <c r="Z412" i="2" s="1"/>
  <c r="AD412" i="2"/>
  <c r="AF412" i="2" s="1"/>
  <c r="AJ412" i="2"/>
  <c r="AL412" i="2" s="1"/>
  <c r="T412" i="2"/>
  <c r="AG412" i="2"/>
  <c r="AI412" i="2" s="1"/>
  <c r="AG394" i="2"/>
  <c r="AI394" i="2" s="1"/>
  <c r="X378" i="2"/>
  <c r="Z378" i="2" s="1"/>
  <c r="AD357" i="2"/>
  <c r="AF357" i="2" s="1"/>
  <c r="AG352" i="2"/>
  <c r="AI352" i="2" s="1"/>
  <c r="X439" i="2"/>
  <c r="Z439" i="2" s="1"/>
  <c r="X407" i="2"/>
  <c r="Z407" i="2" s="1"/>
  <c r="X431" i="2"/>
  <c r="Z431" i="2" s="1"/>
  <c r="X423" i="2"/>
  <c r="Z423" i="2" s="1"/>
  <c r="AG392" i="2"/>
  <c r="AI392" i="2" s="1"/>
  <c r="T374" i="2"/>
  <c r="X374" i="2"/>
  <c r="Z374" i="2" s="1"/>
  <c r="AG374" i="2"/>
  <c r="AI374" i="2" s="1"/>
  <c r="AA374" i="2"/>
  <c r="AC374" i="2" s="1"/>
  <c r="AJ374" i="2"/>
  <c r="AL374" i="2" s="1"/>
  <c r="X324" i="2"/>
  <c r="Z324" i="2" s="1"/>
  <c r="AD324" i="2"/>
  <c r="AF324" i="2" s="1"/>
  <c r="AJ324" i="2"/>
  <c r="AL324" i="2" s="1"/>
  <c r="AA324" i="2"/>
  <c r="AC324" i="2" s="1"/>
  <c r="T324" i="2"/>
  <c r="AG324" i="2"/>
  <c r="AI324" i="2" s="1"/>
  <c r="X296" i="2"/>
  <c r="Z296" i="2" s="1"/>
  <c r="AD296" i="2"/>
  <c r="AF296" i="2" s="1"/>
  <c r="AJ296" i="2"/>
  <c r="AL296" i="2" s="1"/>
  <c r="T296" i="2"/>
  <c r="AG296" i="2"/>
  <c r="AI296" i="2" s="1"/>
  <c r="AG498" i="2"/>
  <c r="AI498" i="2" s="1"/>
  <c r="AA498" i="2"/>
  <c r="AC498" i="2" s="1"/>
  <c r="AA494" i="2"/>
  <c r="AC494" i="2" s="1"/>
  <c r="AA486" i="2"/>
  <c r="AC486" i="2" s="1"/>
  <c r="AJ463" i="2"/>
  <c r="AL463" i="2" s="1"/>
  <c r="AJ461" i="2"/>
  <c r="AL461" i="2" s="1"/>
  <c r="AA461" i="2"/>
  <c r="AC461" i="2" s="1"/>
  <c r="T461" i="2"/>
  <c r="X457" i="2"/>
  <c r="Z457" i="2" s="1"/>
  <c r="AD457" i="2"/>
  <c r="AF457" i="2" s="1"/>
  <c r="AJ457" i="2"/>
  <c r="AL457" i="2" s="1"/>
  <c r="X452" i="2"/>
  <c r="Z452" i="2" s="1"/>
  <c r="AD452" i="2"/>
  <c r="AF452" i="2" s="1"/>
  <c r="AJ452" i="2"/>
  <c r="AL452" i="2" s="1"/>
  <c r="T452" i="2"/>
  <c r="X449" i="2"/>
  <c r="Z449" i="2" s="1"/>
  <c r="AD449" i="2"/>
  <c r="AF449" i="2" s="1"/>
  <c r="AJ449" i="2"/>
  <c r="AL449" i="2" s="1"/>
  <c r="X440" i="2"/>
  <c r="Z440" i="2" s="1"/>
  <c r="AD440" i="2"/>
  <c r="AF440" i="2" s="1"/>
  <c r="AJ440" i="2"/>
  <c r="AL440" i="2" s="1"/>
  <c r="T440" i="2"/>
  <c r="X432" i="2"/>
  <c r="Z432" i="2" s="1"/>
  <c r="AD432" i="2"/>
  <c r="AF432" i="2" s="1"/>
  <c r="AJ432" i="2"/>
  <c r="AL432" i="2" s="1"/>
  <c r="T432" i="2"/>
  <c r="X424" i="2"/>
  <c r="Z424" i="2" s="1"/>
  <c r="AD424" i="2"/>
  <c r="AF424" i="2" s="1"/>
  <c r="AJ424" i="2"/>
  <c r="AL424" i="2" s="1"/>
  <c r="T424" i="2"/>
  <c r="X416" i="2"/>
  <c r="Z416" i="2" s="1"/>
  <c r="AD416" i="2"/>
  <c r="AF416" i="2" s="1"/>
  <c r="AJ416" i="2"/>
  <c r="AL416" i="2" s="1"/>
  <c r="T416" i="2"/>
  <c r="X408" i="2"/>
  <c r="Z408" i="2" s="1"/>
  <c r="AD408" i="2"/>
  <c r="AF408" i="2" s="1"/>
  <c r="AJ408" i="2"/>
  <c r="AL408" i="2" s="1"/>
  <c r="T408" i="2"/>
  <c r="X395" i="2"/>
  <c r="Z395" i="2" s="1"/>
  <c r="AD395" i="2"/>
  <c r="AF395" i="2" s="1"/>
  <c r="AJ395" i="2"/>
  <c r="AL395" i="2" s="1"/>
  <c r="AG395" i="2"/>
  <c r="AI395" i="2" s="1"/>
  <c r="T395" i="2"/>
  <c r="AA395" i="2"/>
  <c r="AC395" i="2" s="1"/>
  <c r="T390" i="2"/>
  <c r="X390" i="2"/>
  <c r="Z390" i="2" s="1"/>
  <c r="AG390" i="2"/>
  <c r="AI390" i="2" s="1"/>
  <c r="AA390" i="2"/>
  <c r="AC390" i="2" s="1"/>
  <c r="AJ390" i="2"/>
  <c r="AL390" i="2" s="1"/>
  <c r="X320" i="2"/>
  <c r="Z320" i="2" s="1"/>
  <c r="AD320" i="2"/>
  <c r="AF320" i="2" s="1"/>
  <c r="AJ320" i="2"/>
  <c r="AL320" i="2" s="1"/>
  <c r="AA320" i="2"/>
  <c r="AC320" i="2" s="1"/>
  <c r="AG320" i="2"/>
  <c r="AI320" i="2" s="1"/>
  <c r="T320" i="2"/>
  <c r="AA296" i="2"/>
  <c r="AC296" i="2" s="1"/>
  <c r="AD463" i="2"/>
  <c r="AF463" i="2" s="1"/>
  <c r="X415" i="2"/>
  <c r="Z415" i="2" s="1"/>
  <c r="X379" i="2"/>
  <c r="Z379" i="2" s="1"/>
  <c r="AD379" i="2"/>
  <c r="AF379" i="2" s="1"/>
  <c r="AJ379" i="2"/>
  <c r="AL379" i="2" s="1"/>
  <c r="AG379" i="2"/>
  <c r="AI379" i="2" s="1"/>
  <c r="T379" i="2"/>
  <c r="AA379" i="2"/>
  <c r="AC379" i="2" s="1"/>
  <c r="AD374" i="2"/>
  <c r="AF374" i="2" s="1"/>
  <c r="AJ467" i="2"/>
  <c r="AL467" i="2" s="1"/>
  <c r="AJ465" i="2"/>
  <c r="AL465" i="2" s="1"/>
  <c r="AA465" i="2"/>
  <c r="AC465" i="2" s="1"/>
  <c r="AA463" i="2"/>
  <c r="AC463" i="2" s="1"/>
  <c r="X460" i="2"/>
  <c r="Z460" i="2" s="1"/>
  <c r="AD460" i="2"/>
  <c r="AF460" i="2" s="1"/>
  <c r="AJ460" i="2"/>
  <c r="AL460" i="2" s="1"/>
  <c r="T457" i="2"/>
  <c r="AG452" i="2"/>
  <c r="AI452" i="2" s="1"/>
  <c r="T449" i="2"/>
  <c r="X443" i="2"/>
  <c r="Z443" i="2" s="1"/>
  <c r="X435" i="2"/>
  <c r="Z435" i="2" s="1"/>
  <c r="X427" i="2"/>
  <c r="Z427" i="2" s="1"/>
  <c r="X419" i="2"/>
  <c r="Z419" i="2" s="1"/>
  <c r="X411" i="2"/>
  <c r="Z411" i="2" s="1"/>
  <c r="X372" i="2"/>
  <c r="Z372" i="2" s="1"/>
  <c r="AG372" i="2"/>
  <c r="AI372" i="2" s="1"/>
  <c r="T372" i="2"/>
  <c r="AA372" i="2"/>
  <c r="AC372" i="2" s="1"/>
  <c r="AJ372" i="2"/>
  <c r="AL372" i="2" s="1"/>
  <c r="X315" i="2"/>
  <c r="Z315" i="2" s="1"/>
  <c r="AD315" i="2"/>
  <c r="AF315" i="2" s="1"/>
  <c r="AJ315" i="2"/>
  <c r="AL315" i="2" s="1"/>
  <c r="T315" i="2"/>
  <c r="AA315" i="2"/>
  <c r="AC315" i="2" s="1"/>
  <c r="AG315" i="2"/>
  <c r="AI315" i="2" s="1"/>
  <c r="X277" i="2"/>
  <c r="Z277" i="2" s="1"/>
  <c r="AD277" i="2"/>
  <c r="AF277" i="2" s="1"/>
  <c r="AJ277" i="2"/>
  <c r="AL277" i="2" s="1"/>
  <c r="AG277" i="2"/>
  <c r="AI277" i="2" s="1"/>
  <c r="T277" i="2"/>
  <c r="AA277" i="2"/>
  <c r="AC277" i="2" s="1"/>
  <c r="X399" i="2"/>
  <c r="Z399" i="2" s="1"/>
  <c r="AD399" i="2"/>
  <c r="AF399" i="2" s="1"/>
  <c r="AJ399" i="2"/>
  <c r="AL399" i="2" s="1"/>
  <c r="X383" i="2"/>
  <c r="Z383" i="2" s="1"/>
  <c r="AD383" i="2"/>
  <c r="AF383" i="2" s="1"/>
  <c r="AJ383" i="2"/>
  <c r="AL383" i="2" s="1"/>
  <c r="X368" i="2"/>
  <c r="Z368" i="2" s="1"/>
  <c r="AD368" i="2"/>
  <c r="AF368" i="2" s="1"/>
  <c r="AG357" i="2"/>
  <c r="AI357" i="2" s="1"/>
  <c r="T357" i="2"/>
  <c r="AA357" i="2"/>
  <c r="AC357" i="2" s="1"/>
  <c r="AJ357" i="2"/>
  <c r="AL357" i="2" s="1"/>
  <c r="AG341" i="2"/>
  <c r="AI341" i="2" s="1"/>
  <c r="T341" i="2"/>
  <c r="AA341" i="2"/>
  <c r="AC341" i="2" s="1"/>
  <c r="AJ341" i="2"/>
  <c r="AL341" i="2" s="1"/>
  <c r="X311" i="2"/>
  <c r="Z311" i="2" s="1"/>
  <c r="AD311" i="2"/>
  <c r="AF311" i="2" s="1"/>
  <c r="AJ311" i="2"/>
  <c r="AL311" i="2" s="1"/>
  <c r="T311" i="2"/>
  <c r="AA311" i="2"/>
  <c r="AC311" i="2" s="1"/>
  <c r="AG311" i="2"/>
  <c r="AI311" i="2" s="1"/>
  <c r="AA231" i="2"/>
  <c r="AC231" i="2" s="1"/>
  <c r="T443" i="2"/>
  <c r="T439" i="2"/>
  <c r="T435" i="2"/>
  <c r="T431" i="2"/>
  <c r="T427" i="2"/>
  <c r="T423" i="2"/>
  <c r="T419" i="2"/>
  <c r="T415" i="2"/>
  <c r="T411" i="2"/>
  <c r="T407" i="2"/>
  <c r="X403" i="2"/>
  <c r="Z403" i="2" s="1"/>
  <c r="AD403" i="2"/>
  <c r="AF403" i="2" s="1"/>
  <c r="AJ403" i="2"/>
  <c r="AL403" i="2" s="1"/>
  <c r="AG402" i="2"/>
  <c r="AI402" i="2" s="1"/>
  <c r="X402" i="2"/>
  <c r="Z402" i="2" s="1"/>
  <c r="AA399" i="2"/>
  <c r="AC399" i="2" s="1"/>
  <c r="T399" i="2"/>
  <c r="AJ394" i="2"/>
  <c r="AL394" i="2" s="1"/>
  <c r="AJ392" i="2"/>
  <c r="AL392" i="2" s="1"/>
  <c r="AA392" i="2"/>
  <c r="AC392" i="2" s="1"/>
  <c r="T392" i="2"/>
  <c r="X387" i="2"/>
  <c r="Z387" i="2" s="1"/>
  <c r="AD387" i="2"/>
  <c r="AF387" i="2" s="1"/>
  <c r="AJ387" i="2"/>
  <c r="AL387" i="2" s="1"/>
  <c r="AG386" i="2"/>
  <c r="AI386" i="2" s="1"/>
  <c r="X386" i="2"/>
  <c r="Z386" i="2" s="1"/>
  <c r="AA383" i="2"/>
  <c r="AC383" i="2" s="1"/>
  <c r="T383" i="2"/>
  <c r="AJ378" i="2"/>
  <c r="AL378" i="2" s="1"/>
  <c r="AJ376" i="2"/>
  <c r="AL376" i="2" s="1"/>
  <c r="AA376" i="2"/>
  <c r="AC376" i="2" s="1"/>
  <c r="T376" i="2"/>
  <c r="X371" i="2"/>
  <c r="Z371" i="2" s="1"/>
  <c r="AD371" i="2"/>
  <c r="AF371" i="2" s="1"/>
  <c r="AJ371" i="2"/>
  <c r="AL371" i="2" s="1"/>
  <c r="T368" i="2"/>
  <c r="X353" i="2"/>
  <c r="Z353" i="2" s="1"/>
  <c r="AG353" i="2"/>
  <c r="AI353" i="2" s="1"/>
  <c r="X337" i="2"/>
  <c r="Z337" i="2" s="1"/>
  <c r="AG337" i="2"/>
  <c r="AI337" i="2" s="1"/>
  <c r="X289" i="2"/>
  <c r="Z289" i="2" s="1"/>
  <c r="AD289" i="2"/>
  <c r="AF289" i="2" s="1"/>
  <c r="AJ289" i="2"/>
  <c r="AL289" i="2" s="1"/>
  <c r="AG289" i="2"/>
  <c r="AI289" i="2" s="1"/>
  <c r="AA289" i="2"/>
  <c r="AC289" i="2" s="1"/>
  <c r="T289" i="2"/>
  <c r="T284" i="2"/>
  <c r="X284" i="2"/>
  <c r="Z284" i="2" s="1"/>
  <c r="AG284" i="2"/>
  <c r="AI284" i="2" s="1"/>
  <c r="AA284" i="2"/>
  <c r="AC284" i="2" s="1"/>
  <c r="AJ284" i="2"/>
  <c r="AL284" i="2" s="1"/>
  <c r="AG270" i="2"/>
  <c r="AI270" i="2" s="1"/>
  <c r="AJ443" i="2"/>
  <c r="AL443" i="2" s="1"/>
  <c r="AD443" i="2"/>
  <c r="AF443" i="2" s="1"/>
  <c r="AJ439" i="2"/>
  <c r="AL439" i="2" s="1"/>
  <c r="AD439" i="2"/>
  <c r="AF439" i="2" s="1"/>
  <c r="AJ435" i="2"/>
  <c r="AL435" i="2" s="1"/>
  <c r="AD435" i="2"/>
  <c r="AF435" i="2" s="1"/>
  <c r="AJ431" i="2"/>
  <c r="AL431" i="2" s="1"/>
  <c r="AD431" i="2"/>
  <c r="AF431" i="2" s="1"/>
  <c r="AJ427" i="2"/>
  <c r="AL427" i="2" s="1"/>
  <c r="AD427" i="2"/>
  <c r="AF427" i="2" s="1"/>
  <c r="AJ423" i="2"/>
  <c r="AL423" i="2" s="1"/>
  <c r="AD423" i="2"/>
  <c r="AF423" i="2" s="1"/>
  <c r="AJ419" i="2"/>
  <c r="AL419" i="2" s="1"/>
  <c r="AD419" i="2"/>
  <c r="AF419" i="2" s="1"/>
  <c r="AJ415" i="2"/>
  <c r="AL415" i="2" s="1"/>
  <c r="AD415" i="2"/>
  <c r="AF415" i="2" s="1"/>
  <c r="AJ411" i="2"/>
  <c r="AL411" i="2" s="1"/>
  <c r="AD411" i="2"/>
  <c r="AF411" i="2" s="1"/>
  <c r="AJ407" i="2"/>
  <c r="AL407" i="2" s="1"/>
  <c r="AD407" i="2"/>
  <c r="AF407" i="2" s="1"/>
  <c r="AG399" i="2"/>
  <c r="AI399" i="2" s="1"/>
  <c r="AA394" i="2"/>
  <c r="AC394" i="2" s="1"/>
  <c r="X391" i="2"/>
  <c r="Z391" i="2" s="1"/>
  <c r="AD391" i="2"/>
  <c r="AF391" i="2" s="1"/>
  <c r="AJ391" i="2"/>
  <c r="AL391" i="2" s="1"/>
  <c r="AG383" i="2"/>
  <c r="AI383" i="2" s="1"/>
  <c r="AJ382" i="2"/>
  <c r="AL382" i="2" s="1"/>
  <c r="AJ380" i="2"/>
  <c r="AL380" i="2" s="1"/>
  <c r="AA380" i="2"/>
  <c r="AC380" i="2" s="1"/>
  <c r="AA378" i="2"/>
  <c r="AC378" i="2" s="1"/>
  <c r="X375" i="2"/>
  <c r="Z375" i="2" s="1"/>
  <c r="AD375" i="2"/>
  <c r="AF375" i="2" s="1"/>
  <c r="AJ375" i="2"/>
  <c r="AL375" i="2" s="1"/>
  <c r="AA371" i="2"/>
  <c r="AC371" i="2" s="1"/>
  <c r="T371" i="2"/>
  <c r="AA368" i="2"/>
  <c r="AC368" i="2" s="1"/>
  <c r="X367" i="2"/>
  <c r="Z367" i="2" s="1"/>
  <c r="AD367" i="2"/>
  <c r="AF367" i="2" s="1"/>
  <c r="AJ367" i="2"/>
  <c r="AL367" i="2" s="1"/>
  <c r="T367" i="2"/>
  <c r="X364" i="2"/>
  <c r="Z364" i="2" s="1"/>
  <c r="AD364" i="2"/>
  <c r="AF364" i="2" s="1"/>
  <c r="AJ364" i="2"/>
  <c r="AL364" i="2" s="1"/>
  <c r="X360" i="2"/>
  <c r="Z360" i="2" s="1"/>
  <c r="AD360" i="2"/>
  <c r="AF360" i="2" s="1"/>
  <c r="AJ360" i="2"/>
  <c r="AL360" i="2" s="1"/>
  <c r="AG360" i="2"/>
  <c r="AI360" i="2" s="1"/>
  <c r="T359" i="2"/>
  <c r="AA359" i="2"/>
  <c r="AC359" i="2" s="1"/>
  <c r="AJ359" i="2"/>
  <c r="AL359" i="2" s="1"/>
  <c r="T355" i="2"/>
  <c r="X355" i="2"/>
  <c r="Z355" i="2" s="1"/>
  <c r="AG355" i="2"/>
  <c r="AI355" i="2" s="1"/>
  <c r="AA355" i="2"/>
  <c r="AC355" i="2" s="1"/>
  <c r="AJ353" i="2"/>
  <c r="AL353" i="2" s="1"/>
  <c r="T353" i="2"/>
  <c r="X348" i="2"/>
  <c r="Z348" i="2" s="1"/>
  <c r="AD348" i="2"/>
  <c r="AF348" i="2" s="1"/>
  <c r="AJ348" i="2"/>
  <c r="AL348" i="2" s="1"/>
  <c r="AG348" i="2"/>
  <c r="AI348" i="2" s="1"/>
  <c r="T348" i="2"/>
  <c r="AA348" i="2"/>
  <c r="AC348" i="2" s="1"/>
  <c r="X344" i="2"/>
  <c r="Z344" i="2" s="1"/>
  <c r="AD344" i="2"/>
  <c r="AF344" i="2" s="1"/>
  <c r="AJ344" i="2"/>
  <c r="AL344" i="2" s="1"/>
  <c r="AG344" i="2"/>
  <c r="AI344" i="2" s="1"/>
  <c r="T343" i="2"/>
  <c r="AA343" i="2"/>
  <c r="AC343" i="2" s="1"/>
  <c r="AJ343" i="2"/>
  <c r="AL343" i="2" s="1"/>
  <c r="T339" i="2"/>
  <c r="X339" i="2"/>
  <c r="Z339" i="2" s="1"/>
  <c r="AG339" i="2"/>
  <c r="AI339" i="2" s="1"/>
  <c r="AA339" i="2"/>
  <c r="AC339" i="2" s="1"/>
  <c r="AJ337" i="2"/>
  <c r="AL337" i="2" s="1"/>
  <c r="T337" i="2"/>
  <c r="X332" i="2"/>
  <c r="Z332" i="2" s="1"/>
  <c r="AD332" i="2"/>
  <c r="AF332" i="2" s="1"/>
  <c r="AJ332" i="2"/>
  <c r="AL332" i="2" s="1"/>
  <c r="AG332" i="2"/>
  <c r="AI332" i="2" s="1"/>
  <c r="T332" i="2"/>
  <c r="AA332" i="2"/>
  <c r="AC332" i="2" s="1"/>
  <c r="X328" i="2"/>
  <c r="Z328" i="2" s="1"/>
  <c r="AD328" i="2"/>
  <c r="AF328" i="2" s="1"/>
  <c r="AJ328" i="2"/>
  <c r="AL328" i="2" s="1"/>
  <c r="AG328" i="2"/>
  <c r="AI328" i="2" s="1"/>
  <c r="T327" i="2"/>
  <c r="AA327" i="2"/>
  <c r="AC327" i="2" s="1"/>
  <c r="AJ327" i="2"/>
  <c r="AL327" i="2" s="1"/>
  <c r="X352" i="2"/>
  <c r="Z352" i="2" s="1"/>
  <c r="AD352" i="2"/>
  <c r="AF352" i="2" s="1"/>
  <c r="AJ352" i="2"/>
  <c r="AL352" i="2" s="1"/>
  <c r="X336" i="2"/>
  <c r="Z336" i="2" s="1"/>
  <c r="AD336" i="2"/>
  <c r="AF336" i="2" s="1"/>
  <c r="AJ336" i="2"/>
  <c r="AL336" i="2" s="1"/>
  <c r="X319" i="2"/>
  <c r="Z319" i="2" s="1"/>
  <c r="AD319" i="2"/>
  <c r="AF319" i="2" s="1"/>
  <c r="AJ319" i="2"/>
  <c r="AL319" i="2" s="1"/>
  <c r="T319" i="2"/>
  <c r="X316" i="2"/>
  <c r="Z316" i="2" s="1"/>
  <c r="AD316" i="2"/>
  <c r="AF316" i="2" s="1"/>
  <c r="AJ316" i="2"/>
  <c r="AL316" i="2" s="1"/>
  <c r="X304" i="2"/>
  <c r="Z304" i="2" s="1"/>
  <c r="AD304" i="2"/>
  <c r="AF304" i="2" s="1"/>
  <c r="AJ304" i="2"/>
  <c r="AL304" i="2" s="1"/>
  <c r="T304" i="2"/>
  <c r="X300" i="2"/>
  <c r="Z300" i="2" s="1"/>
  <c r="AD300" i="2"/>
  <c r="AF300" i="2" s="1"/>
  <c r="AJ300" i="2"/>
  <c r="AL300" i="2" s="1"/>
  <c r="X299" i="2"/>
  <c r="Z299" i="2" s="1"/>
  <c r="AD299" i="2"/>
  <c r="AF299" i="2" s="1"/>
  <c r="AJ299" i="2"/>
  <c r="AL299" i="2" s="1"/>
  <c r="T299" i="2"/>
  <c r="AG299" i="2"/>
  <c r="AI299" i="2" s="1"/>
  <c r="X295" i="2"/>
  <c r="Z295" i="2" s="1"/>
  <c r="AD295" i="2"/>
  <c r="AF295" i="2" s="1"/>
  <c r="AJ295" i="2"/>
  <c r="AL295" i="2" s="1"/>
  <c r="T295" i="2"/>
  <c r="AA295" i="2"/>
  <c r="AC295" i="2" s="1"/>
  <c r="X291" i="2"/>
  <c r="Z291" i="2" s="1"/>
  <c r="AD291" i="2"/>
  <c r="AF291" i="2" s="1"/>
  <c r="AJ291" i="2"/>
  <c r="AL291" i="2" s="1"/>
  <c r="T291" i="2"/>
  <c r="AA291" i="2"/>
  <c r="AC291" i="2" s="1"/>
  <c r="AG291" i="2"/>
  <c r="AI291" i="2" s="1"/>
  <c r="T288" i="2"/>
  <c r="AA288" i="2"/>
  <c r="AC288" i="2" s="1"/>
  <c r="AJ288" i="2"/>
  <c r="AL288" i="2" s="1"/>
  <c r="AD288" i="2"/>
  <c r="AF288" i="2" s="1"/>
  <c r="AD282" i="2"/>
  <c r="AF282" i="2" s="1"/>
  <c r="AG269" i="2"/>
  <c r="AI269" i="2" s="1"/>
  <c r="AG262" i="2"/>
  <c r="AI262" i="2" s="1"/>
  <c r="AJ363" i="2"/>
  <c r="AL363" i="2" s="1"/>
  <c r="AJ361" i="2"/>
  <c r="AL361" i="2" s="1"/>
  <c r="AA361" i="2"/>
  <c r="AC361" i="2" s="1"/>
  <c r="X356" i="2"/>
  <c r="Z356" i="2" s="1"/>
  <c r="AD356" i="2"/>
  <c r="AF356" i="2" s="1"/>
  <c r="AJ356" i="2"/>
  <c r="AL356" i="2" s="1"/>
  <c r="AA352" i="2"/>
  <c r="AC352" i="2" s="1"/>
  <c r="T352" i="2"/>
  <c r="AJ347" i="2"/>
  <c r="AL347" i="2" s="1"/>
  <c r="AJ345" i="2"/>
  <c r="AL345" i="2" s="1"/>
  <c r="AA345" i="2"/>
  <c r="AC345" i="2" s="1"/>
  <c r="X340" i="2"/>
  <c r="Z340" i="2" s="1"/>
  <c r="AD340" i="2"/>
  <c r="AF340" i="2" s="1"/>
  <c r="AJ340" i="2"/>
  <c r="AL340" i="2" s="1"/>
  <c r="AA336" i="2"/>
  <c r="AC336" i="2" s="1"/>
  <c r="T336" i="2"/>
  <c r="AJ331" i="2"/>
  <c r="AL331" i="2" s="1"/>
  <c r="AJ329" i="2"/>
  <c r="AL329" i="2" s="1"/>
  <c r="AA329" i="2"/>
  <c r="AC329" i="2" s="1"/>
  <c r="X323" i="2"/>
  <c r="Z323" i="2" s="1"/>
  <c r="AD323" i="2"/>
  <c r="AF323" i="2" s="1"/>
  <c r="AJ323" i="2"/>
  <c r="AL323" i="2" s="1"/>
  <c r="T323" i="2"/>
  <c r="AG319" i="2"/>
  <c r="AI319" i="2" s="1"/>
  <c r="T316" i="2"/>
  <c r="X312" i="2"/>
  <c r="Z312" i="2" s="1"/>
  <c r="AD312" i="2"/>
  <c r="AF312" i="2" s="1"/>
  <c r="AJ312" i="2"/>
  <c r="AL312" i="2" s="1"/>
  <c r="T312" i="2"/>
  <c r="X308" i="2"/>
  <c r="Z308" i="2" s="1"/>
  <c r="AD308" i="2"/>
  <c r="AF308" i="2" s="1"/>
  <c r="AJ308" i="2"/>
  <c r="AL308" i="2" s="1"/>
  <c r="X307" i="2"/>
  <c r="Z307" i="2" s="1"/>
  <c r="AD307" i="2"/>
  <c r="AF307" i="2" s="1"/>
  <c r="AJ307" i="2"/>
  <c r="AL307" i="2" s="1"/>
  <c r="T307" i="2"/>
  <c r="AG307" i="2"/>
  <c r="AI307" i="2" s="1"/>
  <c r="X303" i="2"/>
  <c r="Z303" i="2" s="1"/>
  <c r="AD303" i="2"/>
  <c r="AF303" i="2" s="1"/>
  <c r="AJ303" i="2"/>
  <c r="AL303" i="2" s="1"/>
  <c r="T303" i="2"/>
  <c r="AA303" i="2"/>
  <c r="AC303" i="2" s="1"/>
  <c r="AG300" i="2"/>
  <c r="AI300" i="2" s="1"/>
  <c r="T300" i="2"/>
  <c r="X292" i="2"/>
  <c r="Z292" i="2" s="1"/>
  <c r="AD292" i="2"/>
  <c r="AF292" i="2" s="1"/>
  <c r="AJ292" i="2"/>
  <c r="AL292" i="2" s="1"/>
  <c r="T292" i="2"/>
  <c r="X288" i="2"/>
  <c r="Z288" i="2" s="1"/>
  <c r="AG286" i="2"/>
  <c r="AI286" i="2" s="1"/>
  <c r="T286" i="2"/>
  <c r="AA286" i="2"/>
  <c r="AC286" i="2" s="1"/>
  <c r="AJ286" i="2"/>
  <c r="AL286" i="2" s="1"/>
  <c r="AD286" i="2"/>
  <c r="AF286" i="2" s="1"/>
  <c r="X257" i="2"/>
  <c r="Z257" i="2" s="1"/>
  <c r="AD257" i="2"/>
  <c r="AF257" i="2" s="1"/>
  <c r="AJ257" i="2"/>
  <c r="AL257" i="2" s="1"/>
  <c r="T257" i="2"/>
  <c r="AA257" i="2"/>
  <c r="AC257" i="2" s="1"/>
  <c r="AG257" i="2"/>
  <c r="AI257" i="2" s="1"/>
  <c r="T272" i="2"/>
  <c r="AJ272" i="2"/>
  <c r="AL272" i="2" s="1"/>
  <c r="AD272" i="2"/>
  <c r="AF272" i="2" s="1"/>
  <c r="AG272" i="2"/>
  <c r="AI272" i="2" s="1"/>
  <c r="X251" i="2"/>
  <c r="Z251" i="2" s="1"/>
  <c r="AD251" i="2"/>
  <c r="AF251" i="2" s="1"/>
  <c r="AJ251" i="2"/>
  <c r="AL251" i="2" s="1"/>
  <c r="T251" i="2"/>
  <c r="AA251" i="2"/>
  <c r="AC251" i="2" s="1"/>
  <c r="W251" i="2"/>
  <c r="AG251" i="2"/>
  <c r="AI251" i="2" s="1"/>
  <c r="X282" i="2"/>
  <c r="Z282" i="2" s="1"/>
  <c r="AG282" i="2"/>
  <c r="AI282" i="2" s="1"/>
  <c r="X272" i="2"/>
  <c r="Z272" i="2" s="1"/>
  <c r="T270" i="2"/>
  <c r="AA270" i="2"/>
  <c r="AC270" i="2" s="1"/>
  <c r="AJ270" i="2"/>
  <c r="AL270" i="2" s="1"/>
  <c r="AD270" i="2"/>
  <c r="AF270" i="2" s="1"/>
  <c r="X269" i="2"/>
  <c r="Z269" i="2" s="1"/>
  <c r="AD269" i="2"/>
  <c r="AF269" i="2" s="1"/>
  <c r="AJ269" i="2"/>
  <c r="AL269" i="2" s="1"/>
  <c r="AA269" i="2"/>
  <c r="AC269" i="2" s="1"/>
  <c r="T264" i="2"/>
  <c r="X264" i="2"/>
  <c r="Z264" i="2" s="1"/>
  <c r="AG264" i="2"/>
  <c r="AI264" i="2" s="1"/>
  <c r="AA264" i="2"/>
  <c r="AC264" i="2" s="1"/>
  <c r="AJ264" i="2"/>
  <c r="AL264" i="2" s="1"/>
  <c r="X262" i="2"/>
  <c r="Z262" i="2" s="1"/>
  <c r="AJ262" i="2"/>
  <c r="AL262" i="2" s="1"/>
  <c r="AA262" i="2"/>
  <c r="AC262" i="2" s="1"/>
  <c r="X212" i="2"/>
  <c r="Z212" i="2" s="1"/>
  <c r="AD212" i="2"/>
  <c r="AF212" i="2" s="1"/>
  <c r="AJ212" i="2"/>
  <c r="AL212" i="2" s="1"/>
  <c r="AG212" i="2"/>
  <c r="AI212" i="2" s="1"/>
  <c r="T212" i="2"/>
  <c r="AA212" i="2"/>
  <c r="AC212" i="2" s="1"/>
  <c r="AD200" i="2"/>
  <c r="AF200" i="2" s="1"/>
  <c r="X281" i="2"/>
  <c r="Z281" i="2" s="1"/>
  <c r="AD281" i="2"/>
  <c r="AF281" i="2" s="1"/>
  <c r="AJ281" i="2"/>
  <c r="AL281" i="2" s="1"/>
  <c r="AG266" i="2"/>
  <c r="AI266" i="2" s="1"/>
  <c r="T246" i="2"/>
  <c r="AJ246" i="2"/>
  <c r="AL246" i="2" s="1"/>
  <c r="AG246" i="2"/>
  <c r="AI246" i="2" s="1"/>
  <c r="AD246" i="2"/>
  <c r="AF246" i="2" s="1"/>
  <c r="AD192" i="2"/>
  <c r="AF192" i="2" s="1"/>
  <c r="X285" i="2"/>
  <c r="Z285" i="2" s="1"/>
  <c r="AD285" i="2"/>
  <c r="AF285" i="2" s="1"/>
  <c r="AJ285" i="2"/>
  <c r="AL285" i="2" s="1"/>
  <c r="AA281" i="2"/>
  <c r="AC281" i="2" s="1"/>
  <c r="T281" i="2"/>
  <c r="X273" i="2"/>
  <c r="Z273" i="2" s="1"/>
  <c r="AD273" i="2"/>
  <c r="AF273" i="2" s="1"/>
  <c r="AJ273" i="2"/>
  <c r="AL273" i="2" s="1"/>
  <c r="AG273" i="2"/>
  <c r="AI273" i="2" s="1"/>
  <c r="T268" i="2"/>
  <c r="AA268" i="2"/>
  <c r="AC268" i="2" s="1"/>
  <c r="AD266" i="2"/>
  <c r="AF266" i="2" s="1"/>
  <c r="T266" i="2"/>
  <c r="X261" i="2"/>
  <c r="Z261" i="2" s="1"/>
  <c r="AD261" i="2"/>
  <c r="AF261" i="2" s="1"/>
  <c r="AJ261" i="2"/>
  <c r="AL261" i="2" s="1"/>
  <c r="T261" i="2"/>
  <c r="AA261" i="2"/>
  <c r="AC261" i="2" s="1"/>
  <c r="X246" i="2"/>
  <c r="Z246" i="2" s="1"/>
  <c r="T244" i="2"/>
  <c r="AA244" i="2"/>
  <c r="AC244" i="2" s="1"/>
  <c r="AJ244" i="2"/>
  <c r="AL244" i="2" s="1"/>
  <c r="AD244" i="2"/>
  <c r="AF244" i="2" s="1"/>
  <c r="X243" i="2"/>
  <c r="Z243" i="2" s="1"/>
  <c r="AD243" i="2"/>
  <c r="AF243" i="2" s="1"/>
  <c r="AJ243" i="2"/>
  <c r="AL243" i="2" s="1"/>
  <c r="AA243" i="2"/>
  <c r="AC243" i="2" s="1"/>
  <c r="T238" i="2"/>
  <c r="X238" i="2"/>
  <c r="Z238" i="2" s="1"/>
  <c r="AG238" i="2"/>
  <c r="AI238" i="2" s="1"/>
  <c r="AA238" i="2"/>
  <c r="AC238" i="2" s="1"/>
  <c r="AJ238" i="2"/>
  <c r="AL238" i="2" s="1"/>
  <c r="X236" i="2"/>
  <c r="Z236" i="2" s="1"/>
  <c r="AA236" i="2"/>
  <c r="AC236" i="2" s="1"/>
  <c r="AJ236" i="2"/>
  <c r="AL236" i="2" s="1"/>
  <c r="AG227" i="2"/>
  <c r="AI227" i="2" s="1"/>
  <c r="X213" i="2"/>
  <c r="Z213" i="2" s="1"/>
  <c r="X265" i="2"/>
  <c r="Z265" i="2" s="1"/>
  <c r="AD265" i="2"/>
  <c r="AF265" i="2" s="1"/>
  <c r="AJ265" i="2"/>
  <c r="AL265" i="2" s="1"/>
  <c r="AJ256" i="2"/>
  <c r="AL256" i="2" s="1"/>
  <c r="AJ254" i="2"/>
  <c r="AL254" i="2" s="1"/>
  <c r="AA254" i="2"/>
  <c r="AC254" i="2" s="1"/>
  <c r="AD252" i="2"/>
  <c r="AF252" i="2" s="1"/>
  <c r="X247" i="2"/>
  <c r="Z247" i="2" s="1"/>
  <c r="AD247" i="2"/>
  <c r="AF247" i="2" s="1"/>
  <c r="AJ247" i="2"/>
  <c r="AL247" i="2" s="1"/>
  <c r="AG247" i="2"/>
  <c r="AI247" i="2" s="1"/>
  <c r="T242" i="2"/>
  <c r="AA242" i="2"/>
  <c r="AC242" i="2" s="1"/>
  <c r="AD240" i="2"/>
  <c r="AF240" i="2" s="1"/>
  <c r="X235" i="2"/>
  <c r="Z235" i="2" s="1"/>
  <c r="AD235" i="2"/>
  <c r="AF235" i="2" s="1"/>
  <c r="AJ235" i="2"/>
  <c r="AL235" i="2" s="1"/>
  <c r="T235" i="2"/>
  <c r="AA235" i="2"/>
  <c r="AC235" i="2" s="1"/>
  <c r="T230" i="2"/>
  <c r="AJ230" i="2"/>
  <c r="AL230" i="2" s="1"/>
  <c r="X223" i="2"/>
  <c r="Z223" i="2" s="1"/>
  <c r="AD223" i="2"/>
  <c r="AF223" i="2" s="1"/>
  <c r="AJ223" i="2"/>
  <c r="AL223" i="2" s="1"/>
  <c r="AA223" i="2"/>
  <c r="AC223" i="2" s="1"/>
  <c r="AG189" i="2"/>
  <c r="AI189" i="2" s="1"/>
  <c r="X231" i="2"/>
  <c r="Z231" i="2" s="1"/>
  <c r="AD231" i="2"/>
  <c r="AF231" i="2" s="1"/>
  <c r="AJ231" i="2"/>
  <c r="AL231" i="2" s="1"/>
  <c r="AG231" i="2"/>
  <c r="AI231" i="2" s="1"/>
  <c r="X227" i="2"/>
  <c r="Z227" i="2" s="1"/>
  <c r="AD227" i="2"/>
  <c r="AF227" i="2" s="1"/>
  <c r="AJ227" i="2"/>
  <c r="AL227" i="2" s="1"/>
  <c r="T227" i="2"/>
  <c r="X252" i="2"/>
  <c r="Z252" i="2" s="1"/>
  <c r="AG240" i="2"/>
  <c r="AI240" i="2" s="1"/>
  <c r="T231" i="2"/>
  <c r="X226" i="2"/>
  <c r="Z226" i="2" s="1"/>
  <c r="AD226" i="2"/>
  <c r="AF226" i="2" s="1"/>
  <c r="AJ226" i="2"/>
  <c r="AL226" i="2" s="1"/>
  <c r="T226" i="2"/>
  <c r="AA226" i="2"/>
  <c r="AC226" i="2" s="1"/>
  <c r="T186" i="2"/>
  <c r="X186" i="2"/>
  <c r="Z186" i="2" s="1"/>
  <c r="AG186" i="2"/>
  <c r="AI186" i="2" s="1"/>
  <c r="AA186" i="2"/>
  <c r="AC186" i="2" s="1"/>
  <c r="AJ186" i="2"/>
  <c r="AL186" i="2" s="1"/>
  <c r="AD186" i="2"/>
  <c r="AF186" i="2" s="1"/>
  <c r="X239" i="2"/>
  <c r="Z239" i="2" s="1"/>
  <c r="AD239" i="2"/>
  <c r="AF239" i="2" s="1"/>
  <c r="AJ239" i="2"/>
  <c r="AL239" i="2" s="1"/>
  <c r="X222" i="2"/>
  <c r="Z222" i="2" s="1"/>
  <c r="AD222" i="2"/>
  <c r="AF222" i="2" s="1"/>
  <c r="AJ222" i="2"/>
  <c r="AL222" i="2" s="1"/>
  <c r="T222" i="2"/>
  <c r="X217" i="2"/>
  <c r="Z217" i="2" s="1"/>
  <c r="AG217" i="2"/>
  <c r="AI217" i="2" s="1"/>
  <c r="T209" i="2"/>
  <c r="AA209" i="2"/>
  <c r="AC209" i="2" s="1"/>
  <c r="AJ209" i="2"/>
  <c r="AL209" i="2" s="1"/>
  <c r="AD209" i="2"/>
  <c r="AF209" i="2" s="1"/>
  <c r="X204" i="2"/>
  <c r="Z204" i="2" s="1"/>
  <c r="AD203" i="2"/>
  <c r="AF203" i="2" s="1"/>
  <c r="X216" i="2"/>
  <c r="Z216" i="2" s="1"/>
  <c r="AD216" i="2"/>
  <c r="AF216" i="2" s="1"/>
  <c r="AJ216" i="2"/>
  <c r="AL216" i="2" s="1"/>
  <c r="AG215" i="2"/>
  <c r="AI215" i="2" s="1"/>
  <c r="X215" i="2"/>
  <c r="Z215" i="2" s="1"/>
  <c r="AG207" i="2"/>
  <c r="AI207" i="2" s="1"/>
  <c r="AA203" i="2"/>
  <c r="AC203" i="2" s="1"/>
  <c r="T198" i="2"/>
  <c r="AA198" i="2"/>
  <c r="AC198" i="2" s="1"/>
  <c r="AJ198" i="2"/>
  <c r="AL198" i="2" s="1"/>
  <c r="X198" i="2"/>
  <c r="Z198" i="2" s="1"/>
  <c r="X190" i="2"/>
  <c r="Z190" i="2" s="1"/>
  <c r="T190" i="2"/>
  <c r="AA190" i="2"/>
  <c r="AC190" i="2" s="1"/>
  <c r="AJ190" i="2"/>
  <c r="AL190" i="2" s="1"/>
  <c r="X166" i="2"/>
  <c r="Z166" i="2" s="1"/>
  <c r="X208" i="2"/>
  <c r="Z208" i="2" s="1"/>
  <c r="AD207" i="2"/>
  <c r="AF207" i="2" s="1"/>
  <c r="T200" i="2"/>
  <c r="AJ200" i="2"/>
  <c r="AL200" i="2" s="1"/>
  <c r="X200" i="2"/>
  <c r="Z200" i="2" s="1"/>
  <c r="AG200" i="2"/>
  <c r="AI200" i="2" s="1"/>
  <c r="X197" i="2"/>
  <c r="Z197" i="2" s="1"/>
  <c r="AD197" i="2"/>
  <c r="AF197" i="2" s="1"/>
  <c r="AJ197" i="2"/>
  <c r="AL197" i="2" s="1"/>
  <c r="T197" i="2"/>
  <c r="AA197" i="2"/>
  <c r="AC197" i="2" s="1"/>
  <c r="AG193" i="2"/>
  <c r="AI193" i="2" s="1"/>
  <c r="T192" i="2"/>
  <c r="X192" i="2"/>
  <c r="Z192" i="2" s="1"/>
  <c r="AG192" i="2"/>
  <c r="AI192" i="2" s="1"/>
  <c r="AJ192" i="2"/>
  <c r="AL192" i="2" s="1"/>
  <c r="X189" i="2"/>
  <c r="Z189" i="2" s="1"/>
  <c r="AD189" i="2"/>
  <c r="AF189" i="2" s="1"/>
  <c r="AJ189" i="2"/>
  <c r="AL189" i="2" s="1"/>
  <c r="T189" i="2"/>
  <c r="AA189" i="2"/>
  <c r="AC189" i="2" s="1"/>
  <c r="X201" i="2"/>
  <c r="Z201" i="2" s="1"/>
  <c r="AD201" i="2"/>
  <c r="AF201" i="2" s="1"/>
  <c r="AJ201" i="2"/>
  <c r="AL201" i="2" s="1"/>
  <c r="AA188" i="2"/>
  <c r="AC188" i="2" s="1"/>
  <c r="AJ208" i="2"/>
  <c r="AL208" i="2" s="1"/>
  <c r="AD208" i="2"/>
  <c r="AF208" i="2" s="1"/>
  <c r="AJ204" i="2"/>
  <c r="AL204" i="2" s="1"/>
  <c r="AD204" i="2"/>
  <c r="AF204" i="2" s="1"/>
  <c r="X193" i="2"/>
  <c r="Z193" i="2" s="1"/>
  <c r="AD193" i="2"/>
  <c r="AF193" i="2" s="1"/>
  <c r="AJ193" i="2"/>
  <c r="AL193" i="2" s="1"/>
  <c r="X183" i="2"/>
  <c r="Z183" i="2" s="1"/>
  <c r="AD183" i="2"/>
  <c r="AF183" i="2" s="1"/>
  <c r="AJ183" i="2"/>
  <c r="AL183" i="2" s="1"/>
  <c r="X182" i="2"/>
  <c r="Z182" i="2" s="1"/>
  <c r="AD182" i="2"/>
  <c r="AF182" i="2" s="1"/>
  <c r="AJ182" i="2"/>
  <c r="AL182" i="2" s="1"/>
  <c r="T182" i="2"/>
  <c r="AG182" i="2"/>
  <c r="AI182" i="2" s="1"/>
  <c r="X178" i="2"/>
  <c r="Z178" i="2" s="1"/>
  <c r="AD178" i="2"/>
  <c r="AF178" i="2" s="1"/>
  <c r="AJ178" i="2"/>
  <c r="AL178" i="2" s="1"/>
  <c r="T178" i="2"/>
  <c r="X175" i="2"/>
  <c r="Z175" i="2" s="1"/>
  <c r="AD175" i="2"/>
  <c r="AF175" i="2" s="1"/>
  <c r="AJ175" i="2"/>
  <c r="AL175" i="2" s="1"/>
  <c r="AA175" i="2"/>
  <c r="AC175" i="2" s="1"/>
  <c r="X170" i="2"/>
  <c r="Z170" i="2" s="1"/>
  <c r="AD170" i="2"/>
  <c r="AF170" i="2" s="1"/>
  <c r="AJ170" i="2"/>
  <c r="AL170" i="2" s="1"/>
  <c r="T170" i="2"/>
  <c r="X167" i="2"/>
  <c r="Z167" i="2" s="1"/>
  <c r="AD167" i="2"/>
  <c r="AF167" i="2" s="1"/>
  <c r="AJ167" i="2"/>
  <c r="AL167" i="2" s="1"/>
  <c r="T167" i="2"/>
  <c r="X162" i="2"/>
  <c r="Z162" i="2" s="1"/>
  <c r="X179" i="2"/>
  <c r="Z179" i="2" s="1"/>
  <c r="AD179" i="2"/>
  <c r="AF179" i="2" s="1"/>
  <c r="AJ179" i="2"/>
  <c r="AL179" i="2" s="1"/>
  <c r="X174" i="2"/>
  <c r="Z174" i="2" s="1"/>
  <c r="AD174" i="2"/>
  <c r="AF174" i="2" s="1"/>
  <c r="AJ174" i="2"/>
  <c r="AL174" i="2" s="1"/>
  <c r="T174" i="2"/>
  <c r="X171" i="2"/>
  <c r="Z171" i="2" s="1"/>
  <c r="AD171" i="2"/>
  <c r="AF171" i="2" s="1"/>
  <c r="AJ171" i="2"/>
  <c r="AL171" i="2" s="1"/>
  <c r="X163" i="2"/>
  <c r="Z163" i="2" s="1"/>
  <c r="AD163" i="2"/>
  <c r="AF163" i="2" s="1"/>
  <c r="AJ163" i="2"/>
  <c r="AL163" i="2" s="1"/>
  <c r="T163" i="2"/>
  <c r="T166" i="2"/>
  <c r="T162" i="2"/>
  <c r="AJ166" i="2"/>
  <c r="AL166" i="2" s="1"/>
  <c r="AD166" i="2"/>
  <c r="AF166" i="2" s="1"/>
  <c r="AJ162" i="2"/>
  <c r="AL162" i="2" s="1"/>
  <c r="AD162" i="2"/>
  <c r="AF162" i="2" s="1"/>
  <c r="R149" i="2"/>
  <c r="R97" i="2"/>
  <c r="R41" i="2"/>
  <c r="R33" i="2"/>
  <c r="R29" i="2"/>
  <c r="R21" i="2"/>
  <c r="R17" i="2"/>
  <c r="R13" i="2"/>
  <c r="R120" i="2"/>
  <c r="R44" i="2"/>
  <c r="R40" i="2"/>
  <c r="R32" i="2"/>
  <c r="R28" i="2"/>
  <c r="R24" i="2"/>
  <c r="R20" i="2"/>
  <c r="R16" i="2"/>
  <c r="R12" i="2"/>
  <c r="R43" i="2"/>
  <c r="R31" i="2"/>
  <c r="R27" i="2"/>
  <c r="R23" i="2"/>
  <c r="R19" i="2"/>
  <c r="R15" i="2"/>
  <c r="R11" i="2"/>
  <c r="R158" i="2"/>
  <c r="R42" i="2"/>
  <c r="R38" i="2"/>
  <c r="R34" i="2"/>
  <c r="R26" i="2"/>
  <c r="R18" i="2"/>
  <c r="R14" i="2"/>
  <c r="X160" i="2"/>
  <c r="Z160" i="2" s="1"/>
  <c r="AD160" i="2"/>
  <c r="AF160" i="2" s="1"/>
  <c r="AJ160" i="2"/>
  <c r="AL160" i="2" s="1"/>
  <c r="AA160" i="2"/>
  <c r="AC160" i="2" s="1"/>
  <c r="AG160" i="2"/>
  <c r="AI160" i="2" s="1"/>
  <c r="AJ20" i="2"/>
  <c r="AL20" i="2" s="1"/>
  <c r="L97" i="2"/>
  <c r="L27" i="2"/>
  <c r="L15" i="2"/>
  <c r="L149" i="2"/>
  <c r="L17" i="2"/>
  <c r="L41" i="2"/>
  <c r="L31" i="2"/>
  <c r="L29" i="2"/>
  <c r="L19" i="2"/>
  <c r="L11" i="2"/>
  <c r="L43" i="2"/>
  <c r="L33" i="2"/>
  <c r="L23" i="2"/>
  <c r="L21" i="2"/>
  <c r="L13" i="2"/>
  <c r="AJ155" i="2"/>
  <c r="AL155" i="2" s="1"/>
  <c r="AA117" i="2"/>
  <c r="AC117" i="2" s="1"/>
  <c r="AA113" i="2"/>
  <c r="AC113" i="2" s="1"/>
  <c r="AG109" i="2"/>
  <c r="AI109" i="2" s="1"/>
  <c r="AJ101" i="2"/>
  <c r="AL101" i="2" s="1"/>
  <c r="T97" i="2"/>
  <c r="L158" i="2"/>
  <c r="L120" i="2"/>
  <c r="L44" i="2"/>
  <c r="L42" i="2"/>
  <c r="L40" i="2"/>
  <c r="L38" i="2"/>
  <c r="L34" i="2"/>
  <c r="L32" i="2"/>
  <c r="L28" i="2"/>
  <c r="L26" i="2"/>
  <c r="L24" i="2"/>
  <c r="L20" i="2"/>
  <c r="L18" i="2"/>
  <c r="L16" i="2"/>
  <c r="L14" i="2"/>
  <c r="L12" i="2"/>
  <c r="L10" i="2"/>
  <c r="AJ159" i="2"/>
  <c r="AL159" i="2" s="1"/>
  <c r="AD159" i="2"/>
  <c r="AF159" i="2" s="1"/>
  <c r="X159" i="2"/>
  <c r="Z159" i="2" s="1"/>
  <c r="AG159" i="2"/>
  <c r="AI159" i="2" s="1"/>
  <c r="AA159" i="2"/>
  <c r="AC159" i="2" s="1"/>
  <c r="AA151" i="2"/>
  <c r="AC151" i="2" s="1"/>
  <c r="AJ117" i="2"/>
  <c r="AL117" i="2" s="1"/>
  <c r="X116" i="2"/>
  <c r="Z116" i="2" s="1"/>
  <c r="AG116" i="2"/>
  <c r="AI116" i="2" s="1"/>
  <c r="AA116" i="2"/>
  <c r="AC116" i="2" s="1"/>
  <c r="AJ116" i="2"/>
  <c r="AL116" i="2" s="1"/>
  <c r="AG151" i="2"/>
  <c r="AI151" i="2" s="1"/>
  <c r="AJ151" i="2"/>
  <c r="AL151" i="2" s="1"/>
  <c r="X155" i="2"/>
  <c r="Z155" i="2" s="1"/>
  <c r="AG155" i="2"/>
  <c r="AI155" i="2" s="1"/>
  <c r="T111" i="2"/>
  <c r="X111" i="2"/>
  <c r="Z111" i="2" s="1"/>
  <c r="AG111" i="2"/>
  <c r="AI111" i="2" s="1"/>
  <c r="AA111" i="2"/>
  <c r="AC111" i="2" s="1"/>
  <c r="AJ111" i="2"/>
  <c r="AL111" i="2" s="1"/>
  <c r="T99" i="2"/>
  <c r="X99" i="2"/>
  <c r="Z99" i="2" s="1"/>
  <c r="AG99" i="2"/>
  <c r="AI99" i="2" s="1"/>
  <c r="AA99" i="2"/>
  <c r="AC99" i="2" s="1"/>
  <c r="AJ99" i="2"/>
  <c r="AL99" i="2" s="1"/>
  <c r="W99" i="2"/>
  <c r="AA59" i="2"/>
  <c r="AC59" i="2" s="1"/>
  <c r="AJ59" i="2"/>
  <c r="AL59" i="2" s="1"/>
  <c r="W59" i="2"/>
  <c r="AD59" i="2"/>
  <c r="AF59" i="2" s="1"/>
  <c r="AG59" i="2"/>
  <c r="AI59" i="2" s="1"/>
  <c r="X59" i="2"/>
  <c r="Z59" i="2" s="1"/>
  <c r="X51" i="2"/>
  <c r="Z51" i="2" s="1"/>
  <c r="AA51" i="2"/>
  <c r="AC51" i="2" s="1"/>
  <c r="AJ51" i="2"/>
  <c r="AL51" i="2" s="1"/>
  <c r="W51" i="2"/>
  <c r="AD51" i="2"/>
  <c r="AF51" i="2" s="1"/>
  <c r="AD155" i="2"/>
  <c r="AF155" i="2" s="1"/>
  <c r="AJ113" i="2"/>
  <c r="AL113" i="2" s="1"/>
  <c r="AG51" i="2"/>
  <c r="AI51" i="2" s="1"/>
  <c r="AA96" i="2"/>
  <c r="AC96" i="2" s="1"/>
  <c r="AJ96" i="2"/>
  <c r="AL96" i="2" s="1"/>
  <c r="AD96" i="2"/>
  <c r="AF96" i="2" s="1"/>
  <c r="X96" i="2"/>
  <c r="Z96" i="2" s="1"/>
  <c r="AA155" i="2"/>
  <c r="AC155" i="2" s="1"/>
  <c r="AD151" i="2"/>
  <c r="AF151" i="2" s="1"/>
  <c r="AD111" i="2"/>
  <c r="AF111" i="2" s="1"/>
  <c r="AD99" i="2"/>
  <c r="AF99" i="2" s="1"/>
  <c r="AA80" i="2"/>
  <c r="AC80" i="2" s="1"/>
  <c r="AJ80" i="2"/>
  <c r="AL80" i="2" s="1"/>
  <c r="AD80" i="2"/>
  <c r="AF80" i="2" s="1"/>
  <c r="X80" i="2"/>
  <c r="Z80" i="2" s="1"/>
  <c r="AA64" i="2"/>
  <c r="AC64" i="2" s="1"/>
  <c r="W64" i="2"/>
  <c r="AJ64" i="2"/>
  <c r="AL64" i="2" s="1"/>
  <c r="AD64" i="2"/>
  <c r="AF64" i="2" s="1"/>
  <c r="AG64" i="2"/>
  <c r="AI64" i="2" s="1"/>
  <c r="T117" i="2"/>
  <c r="W117" i="2"/>
  <c r="AD117" i="2"/>
  <c r="AF117" i="2" s="1"/>
  <c r="X117" i="2"/>
  <c r="Z117" i="2" s="1"/>
  <c r="AG117" i="2"/>
  <c r="AI117" i="2" s="1"/>
  <c r="T113" i="2"/>
  <c r="AD113" i="2"/>
  <c r="AF113" i="2" s="1"/>
  <c r="X113" i="2"/>
  <c r="Z113" i="2" s="1"/>
  <c r="AG113" i="2"/>
  <c r="AI113" i="2" s="1"/>
  <c r="T109" i="2"/>
  <c r="AA109" i="2"/>
  <c r="AC109" i="2" s="1"/>
  <c r="AJ109" i="2"/>
  <c r="AL109" i="2" s="1"/>
  <c r="W109" i="2"/>
  <c r="AD109" i="2"/>
  <c r="AF109" i="2" s="1"/>
  <c r="T105" i="2"/>
  <c r="AJ105" i="2"/>
  <c r="AL105" i="2" s="1"/>
  <c r="AD105" i="2"/>
  <c r="AF105" i="2" s="1"/>
  <c r="X105" i="2"/>
  <c r="Z105" i="2" s="1"/>
  <c r="AG105" i="2"/>
  <c r="AI105" i="2" s="1"/>
  <c r="T101" i="2"/>
  <c r="W101" i="2"/>
  <c r="AD101" i="2"/>
  <c r="AF101" i="2" s="1"/>
  <c r="X101" i="2"/>
  <c r="Z101" i="2" s="1"/>
  <c r="AG101" i="2"/>
  <c r="AI101" i="2" s="1"/>
  <c r="AA101" i="2"/>
  <c r="AC101" i="2" s="1"/>
  <c r="W37" i="2"/>
  <c r="AD37" i="2"/>
  <c r="AF37" i="2" s="1"/>
  <c r="AG37" i="2"/>
  <c r="AI37" i="2" s="1"/>
  <c r="AJ37" i="2"/>
  <c r="AL37" i="2" s="1"/>
  <c r="X37" i="2"/>
  <c r="Z37" i="2" s="1"/>
  <c r="T25" i="2"/>
  <c r="AD25" i="2"/>
  <c r="AF25" i="2" s="1"/>
  <c r="X25" i="2"/>
  <c r="Z25" i="2" s="1"/>
  <c r="AA25" i="2"/>
  <c r="AC25" i="2" s="1"/>
  <c r="AG25" i="2"/>
  <c r="AI25" i="2" s="1"/>
  <c r="X151" i="2"/>
  <c r="Z151" i="2" s="1"/>
  <c r="AD116" i="2"/>
  <c r="AF116" i="2" s="1"/>
  <c r="X109" i="2"/>
  <c r="Z109" i="2" s="1"/>
  <c r="AA105" i="2"/>
  <c r="AC105" i="2" s="1"/>
  <c r="X64" i="2"/>
  <c r="Z64" i="2" s="1"/>
  <c r="AJ25" i="2"/>
  <c r="AL25" i="2" s="1"/>
  <c r="AD158" i="2"/>
  <c r="AF158" i="2" s="1"/>
  <c r="AJ120" i="2"/>
  <c r="AL120" i="2" s="1"/>
  <c r="X97" i="2"/>
  <c r="Z97" i="2" s="1"/>
  <c r="X28" i="2"/>
  <c r="Z28" i="2" s="1"/>
  <c r="AJ149" i="2"/>
  <c r="AL149" i="2" s="1"/>
  <c r="X149" i="2"/>
  <c r="Z149" i="2" s="1"/>
  <c r="AJ158" i="2"/>
  <c r="AL158" i="2" s="1"/>
  <c r="X158" i="2"/>
  <c r="Z158" i="2" s="1"/>
  <c r="AD149" i="2"/>
  <c r="AF149" i="2" s="1"/>
  <c r="X44" i="2"/>
  <c r="Z44" i="2" s="1"/>
  <c r="AD31" i="2"/>
  <c r="AF31" i="2" s="1"/>
  <c r="AD15" i="2"/>
  <c r="AF15" i="2" s="1"/>
  <c r="AJ43" i="2"/>
  <c r="AL43" i="2" s="1"/>
  <c r="AD41" i="2"/>
  <c r="AF41" i="2" s="1"/>
  <c r="AJ34" i="2"/>
  <c r="AL34" i="2" s="1"/>
  <c r="AJ27" i="2"/>
  <c r="AL27" i="2" s="1"/>
  <c r="AD24" i="2"/>
  <c r="AF24" i="2" s="1"/>
  <c r="X18" i="2"/>
  <c r="Z18" i="2" s="1"/>
  <c r="X120" i="2"/>
  <c r="Z120" i="2" s="1"/>
  <c r="AD43" i="2"/>
  <c r="AF43" i="2" s="1"/>
  <c r="X41" i="2"/>
  <c r="Z41" i="2" s="1"/>
  <c r="AD34" i="2"/>
  <c r="AF34" i="2" s="1"/>
  <c r="X32" i="2"/>
  <c r="Z32" i="2" s="1"/>
  <c r="AJ11" i="2"/>
  <c r="AL11" i="2" s="1"/>
  <c r="AA12" i="2"/>
  <c r="AC12" i="2" s="1"/>
  <c r="AG12" i="2"/>
  <c r="AI12" i="2" s="1"/>
  <c r="AA13" i="2"/>
  <c r="AC13" i="2" s="1"/>
  <c r="AG13" i="2"/>
  <c r="AI13" i="2" s="1"/>
  <c r="AA14" i="2"/>
  <c r="AC14" i="2" s="1"/>
  <c r="AG14" i="2"/>
  <c r="AI14" i="2" s="1"/>
  <c r="AA15" i="2"/>
  <c r="AC15" i="2" s="1"/>
  <c r="AG15" i="2"/>
  <c r="AI15" i="2" s="1"/>
  <c r="AA16" i="2"/>
  <c r="AC16" i="2" s="1"/>
  <c r="AG16" i="2"/>
  <c r="AI16" i="2" s="1"/>
  <c r="AA17" i="2"/>
  <c r="AC17" i="2" s="1"/>
  <c r="AG17" i="2"/>
  <c r="AI17" i="2" s="1"/>
  <c r="AA18" i="2"/>
  <c r="AC18" i="2" s="1"/>
  <c r="AG18" i="2"/>
  <c r="AI18" i="2" s="1"/>
  <c r="AA19" i="2"/>
  <c r="AC19" i="2" s="1"/>
  <c r="AG19" i="2"/>
  <c r="AI19" i="2" s="1"/>
  <c r="AA20" i="2"/>
  <c r="AC20" i="2" s="1"/>
  <c r="AG20" i="2"/>
  <c r="AI20" i="2" s="1"/>
  <c r="AA21" i="2"/>
  <c r="AC21" i="2" s="1"/>
  <c r="AG21" i="2"/>
  <c r="AI21" i="2" s="1"/>
  <c r="AA23" i="2"/>
  <c r="AC23" i="2" s="1"/>
  <c r="AG23" i="2"/>
  <c r="AI23" i="2" s="1"/>
  <c r="AA24" i="2"/>
  <c r="AC24" i="2" s="1"/>
  <c r="AG24" i="2"/>
  <c r="AI24" i="2" s="1"/>
  <c r="AA26" i="2"/>
  <c r="AC26" i="2" s="1"/>
  <c r="AG26" i="2"/>
  <c r="AI26" i="2" s="1"/>
  <c r="AA27" i="2"/>
  <c r="AC27" i="2" s="1"/>
  <c r="AG27" i="2"/>
  <c r="AI27" i="2" s="1"/>
  <c r="AA28" i="2"/>
  <c r="AC28" i="2" s="1"/>
  <c r="AG28" i="2"/>
  <c r="AI28" i="2" s="1"/>
  <c r="AA29" i="2"/>
  <c r="AC29" i="2" s="1"/>
  <c r="AG29" i="2"/>
  <c r="AI29" i="2" s="1"/>
  <c r="AA31" i="2"/>
  <c r="AC31" i="2" s="1"/>
  <c r="AG31" i="2"/>
  <c r="AI31" i="2" s="1"/>
  <c r="AA32" i="2"/>
  <c r="AC32" i="2" s="1"/>
  <c r="AG32" i="2"/>
  <c r="AI32" i="2" s="1"/>
  <c r="AA33" i="2"/>
  <c r="AC33" i="2" s="1"/>
  <c r="AG33" i="2"/>
  <c r="AI33" i="2" s="1"/>
  <c r="AA34" i="2"/>
  <c r="AC34" i="2" s="1"/>
  <c r="AG34" i="2"/>
  <c r="AI34" i="2" s="1"/>
  <c r="AA38" i="2"/>
  <c r="AC38" i="2" s="1"/>
  <c r="AG38" i="2"/>
  <c r="AI38" i="2" s="1"/>
  <c r="AA40" i="2"/>
  <c r="AC40" i="2" s="1"/>
  <c r="AG40" i="2"/>
  <c r="AI40" i="2" s="1"/>
  <c r="AA41" i="2"/>
  <c r="AC41" i="2" s="1"/>
  <c r="AG41" i="2"/>
  <c r="AI41" i="2" s="1"/>
  <c r="AA42" i="2"/>
  <c r="AC42" i="2" s="1"/>
  <c r="AG42" i="2"/>
  <c r="AI42" i="2" s="1"/>
  <c r="AA43" i="2"/>
  <c r="AC43" i="2" s="1"/>
  <c r="AG43" i="2"/>
  <c r="AI43" i="2" s="1"/>
  <c r="AA44" i="2"/>
  <c r="AC44" i="2" s="1"/>
  <c r="AG44" i="2"/>
  <c r="AI44" i="2" s="1"/>
  <c r="AA97" i="2"/>
  <c r="AC97" i="2" s="1"/>
  <c r="AG97" i="2"/>
  <c r="AI97" i="2" s="1"/>
  <c r="AA120" i="2"/>
  <c r="AC120" i="2" s="1"/>
  <c r="AG120" i="2"/>
  <c r="AI120" i="2" s="1"/>
  <c r="W149" i="2"/>
  <c r="AD12" i="2"/>
  <c r="AF12" i="2" s="1"/>
  <c r="AJ13" i="2"/>
  <c r="AL13" i="2" s="1"/>
  <c r="X15" i="2"/>
  <c r="Z15" i="2" s="1"/>
  <c r="AD16" i="2"/>
  <c r="AF16" i="2" s="1"/>
  <c r="AJ17" i="2"/>
  <c r="AL17" i="2" s="1"/>
  <c r="X19" i="2"/>
  <c r="Z19" i="2" s="1"/>
  <c r="AD20" i="2"/>
  <c r="AF20" i="2" s="1"/>
  <c r="AJ21" i="2"/>
  <c r="AL21" i="2" s="1"/>
  <c r="X12" i="2"/>
  <c r="Z12" i="2" s="1"/>
  <c r="AD13" i="2"/>
  <c r="AF13" i="2" s="1"/>
  <c r="AJ14" i="2"/>
  <c r="AL14" i="2" s="1"/>
  <c r="X16" i="2"/>
  <c r="Z16" i="2" s="1"/>
  <c r="AD17" i="2"/>
  <c r="AF17" i="2" s="1"/>
  <c r="AJ18" i="2"/>
  <c r="AL18" i="2" s="1"/>
  <c r="X20" i="2"/>
  <c r="Z20" i="2" s="1"/>
  <c r="AD21" i="2"/>
  <c r="AF21" i="2" s="1"/>
  <c r="AJ23" i="2"/>
  <c r="AL23" i="2" s="1"/>
  <c r="X26" i="2"/>
  <c r="Z26" i="2" s="1"/>
  <c r="AD27" i="2"/>
  <c r="AF27" i="2" s="1"/>
  <c r="AJ28" i="2"/>
  <c r="AL28" i="2" s="1"/>
  <c r="X31" i="2"/>
  <c r="Z31" i="2" s="1"/>
  <c r="AD32" i="2"/>
  <c r="AF32" i="2" s="1"/>
  <c r="AJ33" i="2"/>
  <c r="AL33" i="2" s="1"/>
  <c r="X38" i="2"/>
  <c r="Z38" i="2" s="1"/>
  <c r="AD40" i="2"/>
  <c r="AF40" i="2" s="1"/>
  <c r="AJ41" i="2"/>
  <c r="AL41" i="2" s="1"/>
  <c r="X43" i="2"/>
  <c r="Z43" i="2" s="1"/>
  <c r="AD44" i="2"/>
  <c r="AF44" i="2" s="1"/>
  <c r="X13" i="2"/>
  <c r="Z13" i="2" s="1"/>
  <c r="AJ15" i="2"/>
  <c r="AL15" i="2" s="1"/>
  <c r="AD18" i="2"/>
  <c r="AF18" i="2" s="1"/>
  <c r="X21" i="2"/>
  <c r="Z21" i="2" s="1"/>
  <c r="AD23" i="2"/>
  <c r="AF23" i="2" s="1"/>
  <c r="AJ26" i="2"/>
  <c r="AL26" i="2" s="1"/>
  <c r="X29" i="2"/>
  <c r="Z29" i="2" s="1"/>
  <c r="AJ29" i="2"/>
  <c r="AL29" i="2" s="1"/>
  <c r="X33" i="2"/>
  <c r="Z33" i="2" s="1"/>
  <c r="AD38" i="2"/>
  <c r="AF38" i="2" s="1"/>
  <c r="X40" i="2"/>
  <c r="Z40" i="2" s="1"/>
  <c r="AD42" i="2"/>
  <c r="AF42" i="2" s="1"/>
  <c r="AJ44" i="2"/>
  <c r="AL44" i="2" s="1"/>
  <c r="X14" i="2"/>
  <c r="Z14" i="2" s="1"/>
  <c r="AJ16" i="2"/>
  <c r="AL16" i="2" s="1"/>
  <c r="AD19" i="2"/>
  <c r="AF19" i="2" s="1"/>
  <c r="X24" i="2"/>
  <c r="Z24" i="2" s="1"/>
  <c r="AJ24" i="2"/>
  <c r="AL24" i="2" s="1"/>
  <c r="AD14" i="2"/>
  <c r="AF14" i="2" s="1"/>
  <c r="X17" i="2"/>
  <c r="Z17" i="2" s="1"/>
  <c r="AJ19" i="2"/>
  <c r="AL19" i="2" s="1"/>
  <c r="X23" i="2"/>
  <c r="Z23" i="2" s="1"/>
  <c r="AD26" i="2"/>
  <c r="AF26" i="2" s="1"/>
  <c r="X27" i="2"/>
  <c r="Z27" i="2" s="1"/>
  <c r="AD29" i="2"/>
  <c r="AF29" i="2" s="1"/>
  <c r="AJ32" i="2"/>
  <c r="AL32" i="2" s="1"/>
  <c r="AD33" i="2"/>
  <c r="AF33" i="2" s="1"/>
  <c r="AJ38" i="2"/>
  <c r="AL38" i="2" s="1"/>
  <c r="X42" i="2"/>
  <c r="Z42" i="2" s="1"/>
  <c r="AJ42" i="2"/>
  <c r="AL42" i="2" s="1"/>
  <c r="AD97" i="2"/>
  <c r="AF97" i="2" s="1"/>
  <c r="AG158" i="2"/>
  <c r="AI158" i="2" s="1"/>
  <c r="AA158" i="2"/>
  <c r="AC158" i="2" s="1"/>
  <c r="AG149" i="2"/>
  <c r="AI149" i="2" s="1"/>
  <c r="AA149" i="2"/>
  <c r="AC149" i="2" s="1"/>
  <c r="AD120" i="2"/>
  <c r="AF120" i="2" s="1"/>
  <c r="AJ97" i="2"/>
  <c r="AL97" i="2" s="1"/>
  <c r="AJ40" i="2"/>
  <c r="AL40" i="2" s="1"/>
  <c r="X34" i="2"/>
  <c r="Z34" i="2" s="1"/>
  <c r="AJ31" i="2"/>
  <c r="AL31" i="2" s="1"/>
  <c r="AD28" i="2"/>
  <c r="AF28" i="2" s="1"/>
  <c r="AJ12" i="2"/>
  <c r="AL12" i="2" s="1"/>
  <c r="AA11" i="2"/>
  <c r="AC11" i="2" s="1"/>
  <c r="AG11" i="2"/>
  <c r="AI11" i="2" s="1"/>
  <c r="X11" i="2"/>
  <c r="Z11" i="2" s="1"/>
  <c r="AD11" i="2"/>
  <c r="AF11" i="2" s="1"/>
  <c r="U10" i="2"/>
  <c r="W10" i="2" s="1"/>
  <c r="AJ10" i="2"/>
  <c r="AL10" i="2" s="1"/>
  <c r="AG10" i="2"/>
  <c r="AI10" i="2" s="1"/>
  <c r="AD10" i="2"/>
  <c r="AF10" i="2" s="1"/>
  <c r="AA10" i="2"/>
  <c r="AC10" i="2" s="1"/>
  <c r="X10" i="2"/>
  <c r="Z10" i="2" s="1"/>
  <c r="T155" i="2"/>
  <c r="T37" i="2"/>
  <c r="T116" i="2"/>
  <c r="T151" i="2"/>
  <c r="T83" i="2"/>
  <c r="T96" i="2"/>
  <c r="T80" i="2"/>
  <c r="T64" i="2"/>
  <c r="T59" i="2"/>
  <c r="T51" i="2"/>
  <c r="R96" i="2" l="1"/>
  <c r="U96" i="2"/>
  <c r="W96" i="2" s="1"/>
  <c r="R54" i="2"/>
  <c r="U54" i="2"/>
  <c r="W54" i="2" s="1"/>
  <c r="R70" i="2"/>
  <c r="U70" i="2"/>
  <c r="R86" i="2"/>
  <c r="U86" i="2"/>
  <c r="W86" i="2" s="1"/>
  <c r="R116" i="2"/>
  <c r="U116" i="2"/>
  <c r="W116" i="2" s="1"/>
  <c r="R129" i="2"/>
  <c r="U129" i="2"/>
  <c r="W129" i="2" s="1"/>
  <c r="R153" i="2"/>
  <c r="U153" i="2"/>
  <c r="R127" i="2"/>
  <c r="U127" i="2"/>
  <c r="W127" i="2" s="1"/>
  <c r="R104" i="2"/>
  <c r="U104" i="2"/>
  <c r="R58" i="2"/>
  <c r="U58" i="2"/>
  <c r="R90" i="2"/>
  <c r="U90" i="2"/>
  <c r="W90" i="2" s="1"/>
  <c r="R60" i="2"/>
  <c r="U60" i="2"/>
  <c r="W60" i="2" s="1"/>
  <c r="R92" i="2"/>
  <c r="U92" i="2"/>
  <c r="R80" i="2"/>
  <c r="U80" i="2"/>
  <c r="W80" i="2" s="1"/>
  <c r="R102" i="2"/>
  <c r="U102" i="2"/>
  <c r="W102" i="2" s="1"/>
  <c r="R39" i="2"/>
  <c r="U39" i="2"/>
  <c r="W39" i="2" s="1"/>
  <c r="R105" i="2"/>
  <c r="U105" i="2"/>
  <c r="W105" i="2" s="1"/>
  <c r="R145" i="2"/>
  <c r="U145" i="2"/>
  <c r="W145" i="2" s="1"/>
  <c r="R155" i="2"/>
  <c r="U155" i="2"/>
  <c r="W155" i="2" s="1"/>
  <c r="R143" i="2"/>
  <c r="U143" i="2"/>
  <c r="W143" i="2" s="1"/>
  <c r="R98" i="2"/>
  <c r="U98" i="2"/>
  <c r="R66" i="2"/>
  <c r="U66" i="2"/>
  <c r="W66" i="2" s="1"/>
  <c r="R68" i="2"/>
  <c r="U68" i="2"/>
  <c r="R156" i="2"/>
  <c r="U156" i="2"/>
  <c r="W156" i="2" s="1"/>
  <c r="R152" i="2"/>
  <c r="U152" i="2"/>
  <c r="R110" i="2"/>
  <c r="U110" i="2"/>
  <c r="W110" i="2" s="1"/>
  <c r="R22" i="2"/>
  <c r="U22" i="2"/>
  <c r="R46" i="2"/>
  <c r="U46" i="2"/>
  <c r="W46" i="2" s="1"/>
  <c r="R62" i="2"/>
  <c r="U62" i="2"/>
  <c r="R78" i="2"/>
  <c r="U78" i="2"/>
  <c r="W78" i="2" s="1"/>
  <c r="R94" i="2"/>
  <c r="U94" i="2"/>
  <c r="R108" i="2"/>
  <c r="U108" i="2"/>
  <c r="W108" i="2" s="1"/>
  <c r="R121" i="2"/>
  <c r="U121" i="2"/>
  <c r="R157" i="2"/>
  <c r="U157" i="2"/>
  <c r="W157" i="2" s="1"/>
  <c r="R114" i="2"/>
  <c r="U114" i="2"/>
  <c r="W114" i="2" s="1"/>
  <c r="R106" i="2"/>
  <c r="U106" i="2"/>
  <c r="W106" i="2" s="1"/>
  <c r="R154" i="2"/>
  <c r="U154" i="2"/>
  <c r="W154" i="2" s="1"/>
  <c r="R74" i="2"/>
  <c r="U74" i="2"/>
  <c r="W74" i="2" s="1"/>
  <c r="R76" i="2"/>
  <c r="U76" i="2"/>
  <c r="R118" i="2"/>
  <c r="U118" i="2"/>
  <c r="W118" i="2" s="1"/>
  <c r="R25" i="2"/>
  <c r="U25" i="2"/>
  <c r="W25" i="2" s="1"/>
  <c r="R100" i="2"/>
  <c r="U100" i="2"/>
  <c r="R113" i="2"/>
  <c r="U113" i="2"/>
  <c r="W113" i="2" s="1"/>
  <c r="R137" i="2"/>
  <c r="U137" i="2"/>
  <c r="W137" i="2" s="1"/>
  <c r="R151" i="2"/>
  <c r="U151" i="2"/>
  <c r="W151" i="2" s="1"/>
  <c r="R111" i="2"/>
  <c r="U111" i="2"/>
  <c r="W111" i="2" s="1"/>
  <c r="R50" i="2"/>
  <c r="U50" i="2"/>
  <c r="W50" i="2" s="1"/>
  <c r="R82" i="2"/>
  <c r="U82" i="2"/>
  <c r="W82" i="2" s="1"/>
  <c r="R52" i="2"/>
  <c r="U52" i="2"/>
  <c r="W52" i="2" s="1"/>
  <c r="R84" i="2"/>
  <c r="U84" i="2"/>
  <c r="W84" i="2" s="1"/>
  <c r="R112" i="2"/>
  <c r="U112" i="2"/>
  <c r="W112" i="2" s="1"/>
  <c r="AG80" i="2"/>
  <c r="AI80" i="2" s="1"/>
  <c r="AG96" i="2"/>
  <c r="AI96" i="2" s="1"/>
  <c r="X57" i="2"/>
  <c r="Z57" i="2" s="1"/>
  <c r="AA57" i="2"/>
  <c r="AC57" i="2" s="1"/>
  <c r="AJ57" i="2"/>
  <c r="AL57" i="2" s="1"/>
  <c r="AD57" i="2"/>
  <c r="AF57" i="2" s="1"/>
  <c r="AG57" i="2"/>
  <c r="AI57" i="2" s="1"/>
  <c r="W57" i="2"/>
  <c r="AG89" i="2"/>
  <c r="AI89" i="2" s="1"/>
  <c r="AA89" i="2"/>
  <c r="AC89" i="2" s="1"/>
  <c r="AJ89" i="2"/>
  <c r="AL89" i="2" s="1"/>
  <c r="W89" i="2"/>
  <c r="X89" i="2"/>
  <c r="Z89" i="2" s="1"/>
  <c r="AD89" i="2"/>
  <c r="AF89" i="2" s="1"/>
  <c r="AA129" i="2"/>
  <c r="AC129" i="2" s="1"/>
  <c r="AJ129" i="2"/>
  <c r="AL129" i="2" s="1"/>
  <c r="AD129" i="2"/>
  <c r="AF129" i="2" s="1"/>
  <c r="AG129" i="2"/>
  <c r="AI129" i="2" s="1"/>
  <c r="X129" i="2"/>
  <c r="Z129" i="2" s="1"/>
  <c r="AA46" i="2"/>
  <c r="AC46" i="2" s="1"/>
  <c r="AJ46" i="2"/>
  <c r="AL46" i="2" s="1"/>
  <c r="AD46" i="2"/>
  <c r="AF46" i="2" s="1"/>
  <c r="AG46" i="2"/>
  <c r="AI46" i="2" s="1"/>
  <c r="X46" i="2"/>
  <c r="Z46" i="2" s="1"/>
  <c r="AA62" i="2"/>
  <c r="AC62" i="2" s="1"/>
  <c r="AJ62" i="2"/>
  <c r="AL62" i="2" s="1"/>
  <c r="W62" i="2"/>
  <c r="AD62" i="2"/>
  <c r="AF62" i="2" s="1"/>
  <c r="AG62" i="2"/>
  <c r="AI62" i="2" s="1"/>
  <c r="X62" i="2"/>
  <c r="Z62" i="2" s="1"/>
  <c r="AA78" i="2"/>
  <c r="AC78" i="2" s="1"/>
  <c r="AJ78" i="2"/>
  <c r="AL78" i="2" s="1"/>
  <c r="AD78" i="2"/>
  <c r="AF78" i="2" s="1"/>
  <c r="X78" i="2"/>
  <c r="Z78" i="2" s="1"/>
  <c r="AG78" i="2"/>
  <c r="AI78" i="2" s="1"/>
  <c r="X94" i="2"/>
  <c r="Z94" i="2" s="1"/>
  <c r="AG94" i="2"/>
  <c r="AI94" i="2" s="1"/>
  <c r="AA94" i="2"/>
  <c r="AC94" i="2" s="1"/>
  <c r="AD94" i="2"/>
  <c r="AF94" i="2" s="1"/>
  <c r="AJ94" i="2"/>
  <c r="AL94" i="2" s="1"/>
  <c r="W94" i="2"/>
  <c r="X110" i="2"/>
  <c r="Z110" i="2" s="1"/>
  <c r="AA110" i="2"/>
  <c r="AC110" i="2" s="1"/>
  <c r="AJ110" i="2"/>
  <c r="AL110" i="2" s="1"/>
  <c r="AD110" i="2"/>
  <c r="AF110" i="2" s="1"/>
  <c r="AG110" i="2"/>
  <c r="AI110" i="2" s="1"/>
  <c r="W126" i="2"/>
  <c r="AD126" i="2"/>
  <c r="AF126" i="2" s="1"/>
  <c r="AJ126" i="2"/>
  <c r="AL126" i="2" s="1"/>
  <c r="AG126" i="2"/>
  <c r="AI126" i="2" s="1"/>
  <c r="X126" i="2"/>
  <c r="Z126" i="2" s="1"/>
  <c r="AA126" i="2"/>
  <c r="AC126" i="2" s="1"/>
  <c r="W142" i="2"/>
  <c r="AD142" i="2"/>
  <c r="AF142" i="2" s="1"/>
  <c r="AA142" i="2"/>
  <c r="AC142" i="2" s="1"/>
  <c r="AG142" i="2"/>
  <c r="AI142" i="2" s="1"/>
  <c r="X142" i="2"/>
  <c r="Z142" i="2" s="1"/>
  <c r="AJ142" i="2"/>
  <c r="AL142" i="2" s="1"/>
  <c r="AA79" i="2"/>
  <c r="AC79" i="2" s="1"/>
  <c r="AJ79" i="2"/>
  <c r="AL79" i="2" s="1"/>
  <c r="W79" i="2"/>
  <c r="X79" i="2"/>
  <c r="Z79" i="2" s="1"/>
  <c r="AD79" i="2"/>
  <c r="AF79" i="2" s="1"/>
  <c r="AG79" i="2"/>
  <c r="AI79" i="2" s="1"/>
  <c r="AA108" i="2"/>
  <c r="AC108" i="2" s="1"/>
  <c r="AJ108" i="2"/>
  <c r="AL108" i="2" s="1"/>
  <c r="AD108" i="2"/>
  <c r="AF108" i="2" s="1"/>
  <c r="X108" i="2"/>
  <c r="Z108" i="2" s="1"/>
  <c r="AG108" i="2"/>
  <c r="AI108" i="2" s="1"/>
  <c r="AA148" i="2"/>
  <c r="AC148" i="2" s="1"/>
  <c r="AJ148" i="2"/>
  <c r="AL148" i="2" s="1"/>
  <c r="X148" i="2"/>
  <c r="Z148" i="2" s="1"/>
  <c r="AD148" i="2"/>
  <c r="AF148" i="2" s="1"/>
  <c r="W148" i="2"/>
  <c r="AG148" i="2"/>
  <c r="AI148" i="2" s="1"/>
  <c r="AD55" i="2"/>
  <c r="AF55" i="2" s="1"/>
  <c r="X55" i="2"/>
  <c r="Z55" i="2" s="1"/>
  <c r="AG55" i="2"/>
  <c r="AI55" i="2" s="1"/>
  <c r="AA55" i="2"/>
  <c r="AC55" i="2" s="1"/>
  <c r="W55" i="2"/>
  <c r="AJ55" i="2"/>
  <c r="AL55" i="2" s="1"/>
  <c r="AA88" i="2"/>
  <c r="AC88" i="2" s="1"/>
  <c r="AJ88" i="2"/>
  <c r="AL88" i="2" s="1"/>
  <c r="W88" i="2"/>
  <c r="AD88" i="2"/>
  <c r="AF88" i="2" s="1"/>
  <c r="X88" i="2"/>
  <c r="Z88" i="2" s="1"/>
  <c r="AG88" i="2"/>
  <c r="AI88" i="2" s="1"/>
  <c r="X135" i="2"/>
  <c r="Z135" i="2" s="1"/>
  <c r="AG135" i="2"/>
  <c r="AI135" i="2" s="1"/>
  <c r="AA135" i="2"/>
  <c r="AC135" i="2" s="1"/>
  <c r="AD135" i="2"/>
  <c r="AF135" i="2" s="1"/>
  <c r="W135" i="2"/>
  <c r="AJ135" i="2"/>
  <c r="AL135" i="2" s="1"/>
  <c r="W104" i="2"/>
  <c r="AJ104" i="2"/>
  <c r="AL104" i="2" s="1"/>
  <c r="AD104" i="2"/>
  <c r="AF104" i="2" s="1"/>
  <c r="X104" i="2"/>
  <c r="Z104" i="2" s="1"/>
  <c r="AG104" i="2"/>
  <c r="AI104" i="2" s="1"/>
  <c r="AA104" i="2"/>
  <c r="AC104" i="2" s="1"/>
  <c r="X56" i="2"/>
  <c r="Z56" i="2" s="1"/>
  <c r="AG56" i="2"/>
  <c r="AI56" i="2" s="1"/>
  <c r="AA56" i="2"/>
  <c r="AC56" i="2" s="1"/>
  <c r="AD56" i="2"/>
  <c r="AF56" i="2" s="1"/>
  <c r="AJ56" i="2"/>
  <c r="AL56" i="2" s="1"/>
  <c r="W56" i="2"/>
  <c r="AJ128" i="2"/>
  <c r="AL128" i="2" s="1"/>
  <c r="W128" i="2"/>
  <c r="AD128" i="2"/>
  <c r="AF128" i="2" s="1"/>
  <c r="AG128" i="2"/>
  <c r="AI128" i="2" s="1"/>
  <c r="X128" i="2"/>
  <c r="Z128" i="2" s="1"/>
  <c r="AA128" i="2"/>
  <c r="AC128" i="2" s="1"/>
  <c r="AG115" i="2"/>
  <c r="AI115" i="2" s="1"/>
  <c r="AA115" i="2"/>
  <c r="AC115" i="2" s="1"/>
  <c r="AJ115" i="2"/>
  <c r="AL115" i="2" s="1"/>
  <c r="W115" i="2"/>
  <c r="AD115" i="2"/>
  <c r="AF115" i="2" s="1"/>
  <c r="X115" i="2"/>
  <c r="Z115" i="2" s="1"/>
  <c r="X152" i="2"/>
  <c r="Z152" i="2" s="1"/>
  <c r="AG152" i="2"/>
  <c r="AI152" i="2" s="1"/>
  <c r="AA152" i="2"/>
  <c r="AC152" i="2" s="1"/>
  <c r="AJ152" i="2"/>
  <c r="AL152" i="2" s="1"/>
  <c r="W152" i="2"/>
  <c r="AD152" i="2"/>
  <c r="AF152" i="2" s="1"/>
  <c r="W73" i="2"/>
  <c r="AD73" i="2"/>
  <c r="AF73" i="2" s="1"/>
  <c r="X73" i="2"/>
  <c r="Z73" i="2" s="1"/>
  <c r="AG73" i="2"/>
  <c r="AI73" i="2" s="1"/>
  <c r="AA73" i="2"/>
  <c r="AC73" i="2" s="1"/>
  <c r="AJ73" i="2"/>
  <c r="AL73" i="2" s="1"/>
  <c r="AA145" i="2"/>
  <c r="AC145" i="2" s="1"/>
  <c r="AJ145" i="2"/>
  <c r="AL145" i="2" s="1"/>
  <c r="AD145" i="2"/>
  <c r="AF145" i="2" s="1"/>
  <c r="X145" i="2"/>
  <c r="Z145" i="2" s="1"/>
  <c r="AG145" i="2"/>
  <c r="AI145" i="2" s="1"/>
  <c r="AA45" i="2"/>
  <c r="AC45" i="2" s="1"/>
  <c r="AJ45" i="2"/>
  <c r="AL45" i="2" s="1"/>
  <c r="W45" i="2"/>
  <c r="AD45" i="2"/>
  <c r="AF45" i="2" s="1"/>
  <c r="AG45" i="2"/>
  <c r="AI45" i="2" s="1"/>
  <c r="X45" i="2"/>
  <c r="Z45" i="2" s="1"/>
  <c r="AJ61" i="2"/>
  <c r="AL61" i="2" s="1"/>
  <c r="W61" i="2"/>
  <c r="AD61" i="2"/>
  <c r="AF61" i="2" s="1"/>
  <c r="AG61" i="2"/>
  <c r="AI61" i="2" s="1"/>
  <c r="X61" i="2"/>
  <c r="Z61" i="2" s="1"/>
  <c r="AA61" i="2"/>
  <c r="AC61" i="2" s="1"/>
  <c r="AJ77" i="2"/>
  <c r="AL77" i="2" s="1"/>
  <c r="W77" i="2"/>
  <c r="AD77" i="2"/>
  <c r="AF77" i="2" s="1"/>
  <c r="X77" i="2"/>
  <c r="Z77" i="2" s="1"/>
  <c r="AA77" i="2"/>
  <c r="AC77" i="2" s="1"/>
  <c r="AG77" i="2"/>
  <c r="AI77" i="2" s="1"/>
  <c r="AG93" i="2"/>
  <c r="AI93" i="2" s="1"/>
  <c r="AA93" i="2"/>
  <c r="AC93" i="2" s="1"/>
  <c r="AJ93" i="2"/>
  <c r="AL93" i="2" s="1"/>
  <c r="AD93" i="2"/>
  <c r="AF93" i="2" s="1"/>
  <c r="W93" i="2"/>
  <c r="X93" i="2"/>
  <c r="Z93" i="2" s="1"/>
  <c r="X133" i="2"/>
  <c r="Z133" i="2" s="1"/>
  <c r="AA133" i="2"/>
  <c r="AC133" i="2" s="1"/>
  <c r="AJ133" i="2"/>
  <c r="AL133" i="2" s="1"/>
  <c r="AG133" i="2"/>
  <c r="AI133" i="2" s="1"/>
  <c r="W133" i="2"/>
  <c r="AD133" i="2"/>
  <c r="AF133" i="2" s="1"/>
  <c r="X153" i="2"/>
  <c r="Z153" i="2" s="1"/>
  <c r="AG153" i="2"/>
  <c r="AI153" i="2" s="1"/>
  <c r="AJ153" i="2"/>
  <c r="AL153" i="2" s="1"/>
  <c r="W153" i="2"/>
  <c r="AA153" i="2"/>
  <c r="AC153" i="2" s="1"/>
  <c r="AD153" i="2"/>
  <c r="AF153" i="2" s="1"/>
  <c r="AD50" i="2"/>
  <c r="AF50" i="2" s="1"/>
  <c r="X50" i="2"/>
  <c r="Z50" i="2" s="1"/>
  <c r="AG50" i="2"/>
  <c r="AI50" i="2" s="1"/>
  <c r="AJ50" i="2"/>
  <c r="AL50" i="2" s="1"/>
  <c r="AA50" i="2"/>
  <c r="AC50" i="2" s="1"/>
  <c r="X66" i="2"/>
  <c r="Z66" i="2" s="1"/>
  <c r="AA66" i="2"/>
  <c r="AC66" i="2" s="1"/>
  <c r="AJ66" i="2"/>
  <c r="AL66" i="2" s="1"/>
  <c r="AD66" i="2"/>
  <c r="AF66" i="2" s="1"/>
  <c r="AG66" i="2"/>
  <c r="AI66" i="2" s="1"/>
  <c r="X82" i="2"/>
  <c r="Z82" i="2" s="1"/>
  <c r="AG82" i="2"/>
  <c r="AI82" i="2" s="1"/>
  <c r="AJ82" i="2"/>
  <c r="AL82" i="2" s="1"/>
  <c r="AA82" i="2"/>
  <c r="AC82" i="2" s="1"/>
  <c r="AD82" i="2"/>
  <c r="AF82" i="2" s="1"/>
  <c r="X98" i="2"/>
  <c r="Z98" i="2" s="1"/>
  <c r="AA98" i="2"/>
  <c r="AC98" i="2" s="1"/>
  <c r="AJ98" i="2"/>
  <c r="AL98" i="2" s="1"/>
  <c r="W98" i="2"/>
  <c r="AD98" i="2"/>
  <c r="AF98" i="2" s="1"/>
  <c r="AG98" i="2"/>
  <c r="AI98" i="2" s="1"/>
  <c r="AA114" i="2"/>
  <c r="AC114" i="2" s="1"/>
  <c r="AJ114" i="2"/>
  <c r="AL114" i="2" s="1"/>
  <c r="AD114" i="2"/>
  <c r="AF114" i="2" s="1"/>
  <c r="X114" i="2"/>
  <c r="Z114" i="2" s="1"/>
  <c r="AG114" i="2"/>
  <c r="AI114" i="2" s="1"/>
  <c r="AA130" i="2"/>
  <c r="AC130" i="2" s="1"/>
  <c r="AJ130" i="2"/>
  <c r="AL130" i="2" s="1"/>
  <c r="W130" i="2"/>
  <c r="AG130" i="2"/>
  <c r="AI130" i="2" s="1"/>
  <c r="AD130" i="2"/>
  <c r="AF130" i="2" s="1"/>
  <c r="X130" i="2"/>
  <c r="Z130" i="2" s="1"/>
  <c r="AA146" i="2"/>
  <c r="AC146" i="2" s="1"/>
  <c r="AJ146" i="2"/>
  <c r="AL146" i="2" s="1"/>
  <c r="W146" i="2"/>
  <c r="X146" i="2"/>
  <c r="Z146" i="2" s="1"/>
  <c r="AD146" i="2"/>
  <c r="AF146" i="2" s="1"/>
  <c r="AG146" i="2"/>
  <c r="AI146" i="2" s="1"/>
  <c r="W87" i="2"/>
  <c r="AD87" i="2"/>
  <c r="AF87" i="2" s="1"/>
  <c r="X87" i="2"/>
  <c r="Z87" i="2" s="1"/>
  <c r="AA87" i="2"/>
  <c r="AC87" i="2" s="1"/>
  <c r="AG87" i="2"/>
  <c r="AI87" i="2" s="1"/>
  <c r="AJ87" i="2"/>
  <c r="AL87" i="2" s="1"/>
  <c r="W124" i="2"/>
  <c r="AD124" i="2"/>
  <c r="AF124" i="2" s="1"/>
  <c r="X124" i="2"/>
  <c r="Z124" i="2" s="1"/>
  <c r="AG124" i="2"/>
  <c r="AI124" i="2" s="1"/>
  <c r="AJ124" i="2"/>
  <c r="AL124" i="2" s="1"/>
  <c r="AA124" i="2"/>
  <c r="AC124" i="2" s="1"/>
  <c r="W35" i="2"/>
  <c r="AJ35" i="2"/>
  <c r="AL35" i="2" s="1"/>
  <c r="AD35" i="2"/>
  <c r="AF35" i="2" s="1"/>
  <c r="AG35" i="2"/>
  <c r="AI35" i="2" s="1"/>
  <c r="X35" i="2"/>
  <c r="Z35" i="2" s="1"/>
  <c r="AA35" i="2"/>
  <c r="AC35" i="2" s="1"/>
  <c r="AA47" i="2"/>
  <c r="AC47" i="2" s="1"/>
  <c r="AJ47" i="2"/>
  <c r="AL47" i="2" s="1"/>
  <c r="AD47" i="2"/>
  <c r="AF47" i="2" s="1"/>
  <c r="AG47" i="2"/>
  <c r="AI47" i="2" s="1"/>
  <c r="W47" i="2"/>
  <c r="X47" i="2"/>
  <c r="Z47" i="2" s="1"/>
  <c r="W103" i="2"/>
  <c r="AD103" i="2"/>
  <c r="AF103" i="2" s="1"/>
  <c r="X103" i="2"/>
  <c r="Z103" i="2" s="1"/>
  <c r="AG103" i="2"/>
  <c r="AI103" i="2" s="1"/>
  <c r="AA103" i="2"/>
  <c r="AC103" i="2" s="1"/>
  <c r="AJ103" i="2"/>
  <c r="AL103" i="2" s="1"/>
  <c r="AJ143" i="2"/>
  <c r="AL143" i="2" s="1"/>
  <c r="AD143" i="2"/>
  <c r="AF143" i="2" s="1"/>
  <c r="AA143" i="2"/>
  <c r="AC143" i="2" s="1"/>
  <c r="X143" i="2"/>
  <c r="Z143" i="2" s="1"/>
  <c r="AG143" i="2"/>
  <c r="AI143" i="2" s="1"/>
  <c r="AA52" i="2"/>
  <c r="AC52" i="2" s="1"/>
  <c r="AJ52" i="2"/>
  <c r="AL52" i="2" s="1"/>
  <c r="AD52" i="2"/>
  <c r="AF52" i="2" s="1"/>
  <c r="X52" i="2"/>
  <c r="Z52" i="2" s="1"/>
  <c r="AG52" i="2"/>
  <c r="AI52" i="2" s="1"/>
  <c r="X136" i="2"/>
  <c r="Z136" i="2" s="1"/>
  <c r="AG136" i="2"/>
  <c r="AI136" i="2" s="1"/>
  <c r="AA136" i="2"/>
  <c r="AC136" i="2" s="1"/>
  <c r="AD136" i="2"/>
  <c r="AF136" i="2" s="1"/>
  <c r="AJ136" i="2"/>
  <c r="AL136" i="2" s="1"/>
  <c r="W136" i="2"/>
  <c r="W76" i="2"/>
  <c r="AJ76" i="2"/>
  <c r="AL76" i="2" s="1"/>
  <c r="AD76" i="2"/>
  <c r="AF76" i="2" s="1"/>
  <c r="X76" i="2"/>
  <c r="Z76" i="2" s="1"/>
  <c r="AA76" i="2"/>
  <c r="AC76" i="2" s="1"/>
  <c r="AG76" i="2"/>
  <c r="AI76" i="2" s="1"/>
  <c r="AA147" i="2"/>
  <c r="AC147" i="2" s="1"/>
  <c r="W147" i="2"/>
  <c r="AJ147" i="2"/>
  <c r="AL147" i="2" s="1"/>
  <c r="X147" i="2"/>
  <c r="Z147" i="2" s="1"/>
  <c r="AD147" i="2"/>
  <c r="AF147" i="2" s="1"/>
  <c r="AG147" i="2"/>
  <c r="AI147" i="2" s="1"/>
  <c r="AA131" i="2"/>
  <c r="AC131" i="2" s="1"/>
  <c r="W131" i="2"/>
  <c r="AJ131" i="2"/>
  <c r="AL131" i="2" s="1"/>
  <c r="AG131" i="2"/>
  <c r="AI131" i="2" s="1"/>
  <c r="AD131" i="2"/>
  <c r="AF131" i="2" s="1"/>
  <c r="X131" i="2"/>
  <c r="Z131" i="2" s="1"/>
  <c r="AD139" i="2"/>
  <c r="AF139" i="2" s="1"/>
  <c r="X139" i="2"/>
  <c r="Z139" i="2" s="1"/>
  <c r="AG139" i="2"/>
  <c r="AI139" i="2" s="1"/>
  <c r="AA139" i="2"/>
  <c r="AC139" i="2" s="1"/>
  <c r="W139" i="2"/>
  <c r="AJ139" i="2"/>
  <c r="AL139" i="2" s="1"/>
  <c r="AA107" i="2"/>
  <c r="AC107" i="2" s="1"/>
  <c r="AJ107" i="2"/>
  <c r="AL107" i="2" s="1"/>
  <c r="W107" i="2"/>
  <c r="AD107" i="2"/>
  <c r="AF107" i="2" s="1"/>
  <c r="X107" i="2"/>
  <c r="Z107" i="2" s="1"/>
  <c r="AG107" i="2"/>
  <c r="AI107" i="2" s="1"/>
  <c r="AJ144" i="2"/>
  <c r="AL144" i="2" s="1"/>
  <c r="W144" i="2"/>
  <c r="AD144" i="2"/>
  <c r="AF144" i="2" s="1"/>
  <c r="AA144" i="2"/>
  <c r="AC144" i="2" s="1"/>
  <c r="AG144" i="2"/>
  <c r="AI144" i="2" s="1"/>
  <c r="X144" i="2"/>
  <c r="Z144" i="2" s="1"/>
  <c r="AA48" i="2"/>
  <c r="AC48" i="2" s="1"/>
  <c r="AD48" i="2"/>
  <c r="AF48" i="2" s="1"/>
  <c r="AG48" i="2"/>
  <c r="AI48" i="2" s="1"/>
  <c r="AJ48" i="2"/>
  <c r="AL48" i="2" s="1"/>
  <c r="W48" i="2"/>
  <c r="X48" i="2"/>
  <c r="Z48" i="2" s="1"/>
  <c r="AA65" i="2"/>
  <c r="AC65" i="2" s="1"/>
  <c r="AJ65" i="2"/>
  <c r="AL65" i="2" s="1"/>
  <c r="AD65" i="2"/>
  <c r="AF65" i="2" s="1"/>
  <c r="AG65" i="2"/>
  <c r="AI65" i="2" s="1"/>
  <c r="W65" i="2"/>
  <c r="X65" i="2"/>
  <c r="Z65" i="2" s="1"/>
  <c r="AG81" i="2"/>
  <c r="AI81" i="2" s="1"/>
  <c r="AA81" i="2"/>
  <c r="AC81" i="2" s="1"/>
  <c r="AJ81" i="2"/>
  <c r="AL81" i="2" s="1"/>
  <c r="W81" i="2"/>
  <c r="X81" i="2"/>
  <c r="Z81" i="2" s="1"/>
  <c r="AD81" i="2"/>
  <c r="AF81" i="2" s="1"/>
  <c r="AG121" i="2"/>
  <c r="AI121" i="2" s="1"/>
  <c r="X121" i="2"/>
  <c r="Z121" i="2" s="1"/>
  <c r="W121" i="2"/>
  <c r="AA121" i="2"/>
  <c r="AC121" i="2" s="1"/>
  <c r="AJ121" i="2"/>
  <c r="AL121" i="2" s="1"/>
  <c r="AD121" i="2"/>
  <c r="AF121" i="2" s="1"/>
  <c r="AG137" i="2"/>
  <c r="AI137" i="2" s="1"/>
  <c r="X137" i="2"/>
  <c r="Z137" i="2" s="1"/>
  <c r="AD137" i="2"/>
  <c r="AF137" i="2" s="1"/>
  <c r="AJ137" i="2"/>
  <c r="AL137" i="2" s="1"/>
  <c r="AA137" i="2"/>
  <c r="AC137" i="2" s="1"/>
  <c r="AD157" i="2"/>
  <c r="AF157" i="2" s="1"/>
  <c r="X157" i="2"/>
  <c r="Z157" i="2" s="1"/>
  <c r="AG157" i="2"/>
  <c r="AI157" i="2" s="1"/>
  <c r="AJ157" i="2"/>
  <c r="AL157" i="2" s="1"/>
  <c r="AA157" i="2"/>
  <c r="AC157" i="2" s="1"/>
  <c r="W22" i="2"/>
  <c r="AD22" i="2"/>
  <c r="AF22" i="2" s="1"/>
  <c r="AG22" i="2"/>
  <c r="AI22" i="2" s="1"/>
  <c r="X22" i="2"/>
  <c r="Z22" i="2" s="1"/>
  <c r="AA22" i="2"/>
  <c r="AC22" i="2" s="1"/>
  <c r="AJ22" i="2"/>
  <c r="AL22" i="2" s="1"/>
  <c r="AD54" i="2"/>
  <c r="AF54" i="2" s="1"/>
  <c r="AG54" i="2"/>
  <c r="AI54" i="2" s="1"/>
  <c r="X54" i="2"/>
  <c r="Z54" i="2" s="1"/>
  <c r="AA54" i="2"/>
  <c r="AC54" i="2" s="1"/>
  <c r="AJ54" i="2"/>
  <c r="AL54" i="2" s="1"/>
  <c r="AG70" i="2"/>
  <c r="AI70" i="2" s="1"/>
  <c r="X70" i="2"/>
  <c r="Z70" i="2" s="1"/>
  <c r="AA70" i="2"/>
  <c r="AC70" i="2" s="1"/>
  <c r="AD70" i="2"/>
  <c r="AF70" i="2" s="1"/>
  <c r="AJ70" i="2"/>
  <c r="AL70" i="2" s="1"/>
  <c r="W70" i="2"/>
  <c r="X86" i="2"/>
  <c r="Z86" i="2" s="1"/>
  <c r="AG86" i="2"/>
  <c r="AI86" i="2" s="1"/>
  <c r="AA86" i="2"/>
  <c r="AC86" i="2" s="1"/>
  <c r="AD86" i="2"/>
  <c r="AF86" i="2" s="1"/>
  <c r="AJ86" i="2"/>
  <c r="AL86" i="2" s="1"/>
  <c r="AD102" i="2"/>
  <c r="AF102" i="2" s="1"/>
  <c r="AG102" i="2"/>
  <c r="AI102" i="2" s="1"/>
  <c r="X102" i="2"/>
  <c r="Z102" i="2" s="1"/>
  <c r="AA102" i="2"/>
  <c r="AC102" i="2" s="1"/>
  <c r="AJ102" i="2"/>
  <c r="AL102" i="2" s="1"/>
  <c r="AA118" i="2"/>
  <c r="AC118" i="2" s="1"/>
  <c r="AJ118" i="2"/>
  <c r="AL118" i="2" s="1"/>
  <c r="AD118" i="2"/>
  <c r="AF118" i="2" s="1"/>
  <c r="X118" i="2"/>
  <c r="Z118" i="2" s="1"/>
  <c r="AG118" i="2"/>
  <c r="AI118" i="2" s="1"/>
  <c r="X134" i="2"/>
  <c r="Z134" i="2" s="1"/>
  <c r="AG134" i="2"/>
  <c r="AI134" i="2" s="1"/>
  <c r="AA134" i="2"/>
  <c r="AC134" i="2" s="1"/>
  <c r="AJ134" i="2"/>
  <c r="AL134" i="2" s="1"/>
  <c r="AD134" i="2"/>
  <c r="AF134" i="2" s="1"/>
  <c r="W134" i="2"/>
  <c r="AG150" i="2"/>
  <c r="AI150" i="2" s="1"/>
  <c r="AA150" i="2"/>
  <c r="AC150" i="2" s="1"/>
  <c r="AJ150" i="2"/>
  <c r="AL150" i="2" s="1"/>
  <c r="X150" i="2"/>
  <c r="Z150" i="2" s="1"/>
  <c r="W150" i="2"/>
  <c r="AD150" i="2"/>
  <c r="AF150" i="2" s="1"/>
  <c r="AJ60" i="2"/>
  <c r="AL60" i="2" s="1"/>
  <c r="AD60" i="2"/>
  <c r="AF60" i="2" s="1"/>
  <c r="AG60" i="2"/>
  <c r="AI60" i="2" s="1"/>
  <c r="X60" i="2"/>
  <c r="Z60" i="2" s="1"/>
  <c r="AA60" i="2"/>
  <c r="AC60" i="2" s="1"/>
  <c r="W95" i="2"/>
  <c r="AD95" i="2"/>
  <c r="AF95" i="2" s="1"/>
  <c r="X95" i="2"/>
  <c r="Z95" i="2" s="1"/>
  <c r="AA95" i="2"/>
  <c r="AC95" i="2" s="1"/>
  <c r="AG95" i="2"/>
  <c r="AI95" i="2" s="1"/>
  <c r="AJ95" i="2"/>
  <c r="AL95" i="2" s="1"/>
  <c r="AA132" i="2"/>
  <c r="AC132" i="2" s="1"/>
  <c r="AJ132" i="2"/>
  <c r="AL132" i="2" s="1"/>
  <c r="AG132" i="2"/>
  <c r="AI132" i="2" s="1"/>
  <c r="AD132" i="2"/>
  <c r="AF132" i="2" s="1"/>
  <c r="W132" i="2"/>
  <c r="X132" i="2"/>
  <c r="Z132" i="2" s="1"/>
  <c r="AA63" i="2"/>
  <c r="AC63" i="2" s="1"/>
  <c r="AJ63" i="2"/>
  <c r="AL63" i="2" s="1"/>
  <c r="W63" i="2"/>
  <c r="AD63" i="2"/>
  <c r="AF63" i="2" s="1"/>
  <c r="AG63" i="2"/>
  <c r="AI63" i="2" s="1"/>
  <c r="X63" i="2"/>
  <c r="Z63" i="2" s="1"/>
  <c r="AG119" i="2"/>
  <c r="AI119" i="2" s="1"/>
  <c r="AA119" i="2"/>
  <c r="AC119" i="2" s="1"/>
  <c r="AJ119" i="2"/>
  <c r="AL119" i="2" s="1"/>
  <c r="W119" i="2"/>
  <c r="AD119" i="2"/>
  <c r="AF119" i="2" s="1"/>
  <c r="X119" i="2"/>
  <c r="Z119" i="2" s="1"/>
  <c r="X156" i="2"/>
  <c r="Z156" i="2" s="1"/>
  <c r="AG156" i="2"/>
  <c r="AI156" i="2" s="1"/>
  <c r="AJ156" i="2"/>
  <c r="AL156" i="2" s="1"/>
  <c r="AA156" i="2"/>
  <c r="AC156" i="2" s="1"/>
  <c r="AD156" i="2"/>
  <c r="AF156" i="2" s="1"/>
  <c r="W75" i="2"/>
  <c r="AD75" i="2"/>
  <c r="AF75" i="2" s="1"/>
  <c r="X75" i="2"/>
  <c r="Z75" i="2" s="1"/>
  <c r="AA75" i="2"/>
  <c r="AC75" i="2" s="1"/>
  <c r="AG75" i="2"/>
  <c r="AI75" i="2" s="1"/>
  <c r="AJ75" i="2"/>
  <c r="AL75" i="2" s="1"/>
  <c r="AA92" i="2"/>
  <c r="AC92" i="2" s="1"/>
  <c r="AJ92" i="2"/>
  <c r="AL92" i="2" s="1"/>
  <c r="W92" i="2"/>
  <c r="AD92" i="2"/>
  <c r="AF92" i="2" s="1"/>
  <c r="AG92" i="2"/>
  <c r="AI92" i="2" s="1"/>
  <c r="X92" i="2"/>
  <c r="Z92" i="2" s="1"/>
  <c r="AA84" i="2"/>
  <c r="AC84" i="2" s="1"/>
  <c r="AJ84" i="2"/>
  <c r="AL84" i="2" s="1"/>
  <c r="AD84" i="2"/>
  <c r="AF84" i="2" s="1"/>
  <c r="AG84" i="2"/>
  <c r="AI84" i="2" s="1"/>
  <c r="X84" i="2"/>
  <c r="Z84" i="2" s="1"/>
  <c r="AD36" i="2"/>
  <c r="AF36" i="2" s="1"/>
  <c r="W36" i="2"/>
  <c r="AG36" i="2"/>
  <c r="AI36" i="2" s="1"/>
  <c r="AJ36" i="2"/>
  <c r="AL36" i="2" s="1"/>
  <c r="X36" i="2"/>
  <c r="Z36" i="2" s="1"/>
  <c r="AA36" i="2"/>
  <c r="AC36" i="2" s="1"/>
  <c r="AD123" i="2"/>
  <c r="AF123" i="2" s="1"/>
  <c r="X123" i="2"/>
  <c r="Z123" i="2" s="1"/>
  <c r="AG123" i="2"/>
  <c r="AI123" i="2" s="1"/>
  <c r="W123" i="2"/>
  <c r="AJ123" i="2"/>
  <c r="AL123" i="2" s="1"/>
  <c r="AA123" i="2"/>
  <c r="AC123" i="2" s="1"/>
  <c r="W83" i="2"/>
  <c r="AD83" i="2"/>
  <c r="AF83" i="2" s="1"/>
  <c r="X83" i="2"/>
  <c r="Z83" i="2" s="1"/>
  <c r="AG83" i="2"/>
  <c r="AI83" i="2" s="1"/>
  <c r="AJ83" i="2"/>
  <c r="AL83" i="2" s="1"/>
  <c r="AA83" i="2"/>
  <c r="AC83" i="2" s="1"/>
  <c r="W49" i="2"/>
  <c r="AD49" i="2"/>
  <c r="AF49" i="2" s="1"/>
  <c r="AG49" i="2"/>
  <c r="AI49" i="2" s="1"/>
  <c r="AJ49" i="2"/>
  <c r="AL49" i="2" s="1"/>
  <c r="X49" i="2"/>
  <c r="Z49" i="2" s="1"/>
  <c r="AA49" i="2"/>
  <c r="AC49" i="2" s="1"/>
  <c r="AD53" i="2"/>
  <c r="AF53" i="2" s="1"/>
  <c r="W53" i="2"/>
  <c r="AG53" i="2"/>
  <c r="AI53" i="2" s="1"/>
  <c r="X53" i="2"/>
  <c r="Z53" i="2" s="1"/>
  <c r="AA53" i="2"/>
  <c r="AC53" i="2" s="1"/>
  <c r="AJ53" i="2"/>
  <c r="AL53" i="2" s="1"/>
  <c r="X69" i="2"/>
  <c r="Z69" i="2" s="1"/>
  <c r="AG69" i="2"/>
  <c r="AI69" i="2" s="1"/>
  <c r="AA69" i="2"/>
  <c r="AC69" i="2" s="1"/>
  <c r="AD69" i="2"/>
  <c r="AF69" i="2" s="1"/>
  <c r="W69" i="2"/>
  <c r="AJ69" i="2"/>
  <c r="AL69" i="2" s="1"/>
  <c r="AG85" i="2"/>
  <c r="AI85" i="2" s="1"/>
  <c r="AA85" i="2"/>
  <c r="AC85" i="2" s="1"/>
  <c r="AJ85" i="2"/>
  <c r="AL85" i="2" s="1"/>
  <c r="AD85" i="2"/>
  <c r="AF85" i="2" s="1"/>
  <c r="W85" i="2"/>
  <c r="X85" i="2"/>
  <c r="Z85" i="2" s="1"/>
  <c r="W125" i="2"/>
  <c r="AD125" i="2"/>
  <c r="AF125" i="2" s="1"/>
  <c r="AG125" i="2"/>
  <c r="AI125" i="2" s="1"/>
  <c r="AJ125" i="2"/>
  <c r="AL125" i="2" s="1"/>
  <c r="X125" i="2"/>
  <c r="Z125" i="2" s="1"/>
  <c r="AA125" i="2"/>
  <c r="AC125" i="2" s="1"/>
  <c r="W141" i="2"/>
  <c r="AD141" i="2"/>
  <c r="AF141" i="2" s="1"/>
  <c r="AG141" i="2"/>
  <c r="AI141" i="2" s="1"/>
  <c r="AA141" i="2"/>
  <c r="AC141" i="2" s="1"/>
  <c r="X141" i="2"/>
  <c r="Z141" i="2" s="1"/>
  <c r="AJ141" i="2"/>
  <c r="AL141" i="2" s="1"/>
  <c r="W30" i="2"/>
  <c r="AA30" i="2"/>
  <c r="AC30" i="2" s="1"/>
  <c r="AG30" i="2"/>
  <c r="AI30" i="2" s="1"/>
  <c r="X30" i="2"/>
  <c r="Z30" i="2" s="1"/>
  <c r="AJ30" i="2"/>
  <c r="AL30" i="2" s="1"/>
  <c r="AD30" i="2"/>
  <c r="AF30" i="2" s="1"/>
  <c r="X58" i="2"/>
  <c r="Z58" i="2" s="1"/>
  <c r="AJ58" i="2"/>
  <c r="AL58" i="2" s="1"/>
  <c r="AA58" i="2"/>
  <c r="AC58" i="2" s="1"/>
  <c r="AD58" i="2"/>
  <c r="AF58" i="2" s="1"/>
  <c r="AG58" i="2"/>
  <c r="AI58" i="2" s="1"/>
  <c r="W58" i="2"/>
  <c r="AD74" i="2"/>
  <c r="AF74" i="2" s="1"/>
  <c r="AG74" i="2"/>
  <c r="AI74" i="2" s="1"/>
  <c r="X74" i="2"/>
  <c r="Z74" i="2" s="1"/>
  <c r="AA74" i="2"/>
  <c r="AC74" i="2" s="1"/>
  <c r="AJ74" i="2"/>
  <c r="AL74" i="2" s="1"/>
  <c r="X90" i="2"/>
  <c r="Z90" i="2" s="1"/>
  <c r="AG90" i="2"/>
  <c r="AI90" i="2" s="1"/>
  <c r="AJ90" i="2"/>
  <c r="AL90" i="2" s="1"/>
  <c r="AA90" i="2"/>
  <c r="AC90" i="2" s="1"/>
  <c r="AD90" i="2"/>
  <c r="AF90" i="2" s="1"/>
  <c r="AA106" i="2"/>
  <c r="AC106" i="2" s="1"/>
  <c r="AJ106" i="2"/>
  <c r="AL106" i="2" s="1"/>
  <c r="AD106" i="2"/>
  <c r="AF106" i="2" s="1"/>
  <c r="AG106" i="2"/>
  <c r="AI106" i="2" s="1"/>
  <c r="X106" i="2"/>
  <c r="Z106" i="2" s="1"/>
  <c r="AD122" i="2"/>
  <c r="AF122" i="2" s="1"/>
  <c r="X122" i="2"/>
  <c r="Z122" i="2" s="1"/>
  <c r="AG122" i="2"/>
  <c r="AI122" i="2" s="1"/>
  <c r="W122" i="2"/>
  <c r="AJ122" i="2"/>
  <c r="AL122" i="2" s="1"/>
  <c r="AA122" i="2"/>
  <c r="AC122" i="2" s="1"/>
  <c r="AD138" i="2"/>
  <c r="AF138" i="2" s="1"/>
  <c r="X138" i="2"/>
  <c r="Z138" i="2" s="1"/>
  <c r="AG138" i="2"/>
  <c r="AI138" i="2" s="1"/>
  <c r="AA138" i="2"/>
  <c r="AC138" i="2" s="1"/>
  <c r="AJ138" i="2"/>
  <c r="AL138" i="2" s="1"/>
  <c r="W138" i="2"/>
  <c r="X154" i="2"/>
  <c r="Z154" i="2" s="1"/>
  <c r="AG154" i="2"/>
  <c r="AI154" i="2" s="1"/>
  <c r="AJ154" i="2"/>
  <c r="AL154" i="2" s="1"/>
  <c r="AA154" i="2"/>
  <c r="AC154" i="2" s="1"/>
  <c r="AD154" i="2"/>
  <c r="AF154" i="2" s="1"/>
  <c r="AD71" i="2"/>
  <c r="AF71" i="2" s="1"/>
  <c r="X71" i="2"/>
  <c r="Z71" i="2" s="1"/>
  <c r="AG71" i="2"/>
  <c r="AI71" i="2" s="1"/>
  <c r="AA71" i="2"/>
  <c r="AC71" i="2" s="1"/>
  <c r="W71" i="2"/>
  <c r="AJ71" i="2"/>
  <c r="AL71" i="2" s="1"/>
  <c r="X100" i="2"/>
  <c r="Z100" i="2" s="1"/>
  <c r="W100" i="2"/>
  <c r="AD100" i="2"/>
  <c r="AF100" i="2" s="1"/>
  <c r="AG100" i="2"/>
  <c r="AI100" i="2" s="1"/>
  <c r="AA100" i="2"/>
  <c r="AC100" i="2" s="1"/>
  <c r="AJ100" i="2"/>
  <c r="AL100" i="2" s="1"/>
  <c r="W140" i="2"/>
  <c r="AD140" i="2"/>
  <c r="AF140" i="2" s="1"/>
  <c r="X140" i="2"/>
  <c r="Z140" i="2" s="1"/>
  <c r="AG140" i="2"/>
  <c r="AI140" i="2" s="1"/>
  <c r="AA140" i="2"/>
  <c r="AC140" i="2" s="1"/>
  <c r="AJ140" i="2"/>
  <c r="AL140" i="2" s="1"/>
  <c r="AJ39" i="2"/>
  <c r="AL39" i="2" s="1"/>
  <c r="AD39" i="2"/>
  <c r="AF39" i="2" s="1"/>
  <c r="AG39" i="2"/>
  <c r="AI39" i="2" s="1"/>
  <c r="X39" i="2"/>
  <c r="Z39" i="2" s="1"/>
  <c r="AA39" i="2"/>
  <c r="AC39" i="2" s="1"/>
  <c r="AD72" i="2"/>
  <c r="AF72" i="2" s="1"/>
  <c r="X72" i="2"/>
  <c r="Z72" i="2" s="1"/>
  <c r="AG72" i="2"/>
  <c r="AI72" i="2" s="1"/>
  <c r="AA72" i="2"/>
  <c r="AC72" i="2" s="1"/>
  <c r="AJ72" i="2"/>
  <c r="AL72" i="2" s="1"/>
  <c r="W72" i="2"/>
  <c r="AJ127" i="2"/>
  <c r="AL127" i="2" s="1"/>
  <c r="AD127" i="2"/>
  <c r="AF127" i="2" s="1"/>
  <c r="X127" i="2"/>
  <c r="Z127" i="2" s="1"/>
  <c r="AG127" i="2"/>
  <c r="AI127" i="2" s="1"/>
  <c r="AA127" i="2"/>
  <c r="AC127" i="2" s="1"/>
  <c r="W91" i="2"/>
  <c r="AD91" i="2"/>
  <c r="AF91" i="2" s="1"/>
  <c r="X91" i="2"/>
  <c r="Z91" i="2" s="1"/>
  <c r="AG91" i="2"/>
  <c r="AI91" i="2" s="1"/>
  <c r="AJ91" i="2"/>
  <c r="AL91" i="2" s="1"/>
  <c r="AA91" i="2"/>
  <c r="AC91" i="2" s="1"/>
  <c r="X112" i="2"/>
  <c r="Z112" i="2" s="1"/>
  <c r="AG112" i="2"/>
  <c r="AI112" i="2" s="1"/>
  <c r="AA112" i="2"/>
  <c r="AC112" i="2" s="1"/>
  <c r="AJ112" i="2"/>
  <c r="AL112" i="2" s="1"/>
  <c r="AD112" i="2"/>
  <c r="AF112" i="2" s="1"/>
  <c r="X67" i="2"/>
  <c r="Z67" i="2" s="1"/>
  <c r="AG67" i="2"/>
  <c r="AI67" i="2" s="1"/>
  <c r="AA67" i="2"/>
  <c r="AC67" i="2" s="1"/>
  <c r="AJ67" i="2"/>
  <c r="AL67" i="2" s="1"/>
  <c r="AD67" i="2"/>
  <c r="AF67" i="2" s="1"/>
  <c r="W67" i="2"/>
  <c r="X68" i="2"/>
  <c r="Z68" i="2" s="1"/>
  <c r="AG68" i="2"/>
  <c r="AI68" i="2" s="1"/>
  <c r="AA68" i="2"/>
  <c r="AC68" i="2" s="1"/>
  <c r="AD68" i="2"/>
  <c r="AF68" i="2" s="1"/>
  <c r="AJ68" i="2"/>
  <c r="AL68" i="2" s="1"/>
  <c r="W68" i="2"/>
  <c r="T123" i="2"/>
  <c r="T85" i="2"/>
  <c r="T125" i="2"/>
  <c r="T30" i="2"/>
  <c r="T58" i="2"/>
  <c r="T106" i="2"/>
  <c r="T154" i="2"/>
  <c r="T71" i="2"/>
  <c r="T39" i="2"/>
  <c r="T127" i="2"/>
  <c r="T68" i="2"/>
  <c r="T48" i="2"/>
  <c r="T57" i="2"/>
  <c r="T73" i="2"/>
  <c r="T89" i="2"/>
  <c r="T129" i="2"/>
  <c r="T145" i="2"/>
  <c r="T46" i="2"/>
  <c r="T78" i="2"/>
  <c r="T110" i="2"/>
  <c r="T126" i="2"/>
  <c r="T142" i="2"/>
  <c r="T79" i="2"/>
  <c r="T108" i="2"/>
  <c r="T148" i="2"/>
  <c r="T55" i="2"/>
  <c r="T88" i="2"/>
  <c r="T135" i="2"/>
  <c r="T104" i="2"/>
  <c r="T56" i="2"/>
  <c r="T128" i="2"/>
  <c r="T115" i="2"/>
  <c r="T36" i="2"/>
  <c r="T53" i="2"/>
  <c r="T74" i="2"/>
  <c r="T122" i="2"/>
  <c r="T100" i="2"/>
  <c r="T72" i="2"/>
  <c r="T67" i="2"/>
  <c r="T62" i="2"/>
  <c r="T45" i="2"/>
  <c r="T61" i="2"/>
  <c r="T77" i="2"/>
  <c r="T93" i="2"/>
  <c r="T133" i="2"/>
  <c r="T153" i="2"/>
  <c r="T50" i="2"/>
  <c r="T66" i="2"/>
  <c r="T82" i="2"/>
  <c r="T98" i="2"/>
  <c r="T114" i="2"/>
  <c r="T130" i="2"/>
  <c r="T146" i="2"/>
  <c r="T87" i="2"/>
  <c r="T124" i="2"/>
  <c r="T35" i="2"/>
  <c r="T47" i="2"/>
  <c r="T103" i="2"/>
  <c r="T143" i="2"/>
  <c r="T52" i="2"/>
  <c r="T136" i="2"/>
  <c r="T76" i="2"/>
  <c r="T147" i="2"/>
  <c r="T131" i="2"/>
  <c r="T139" i="2"/>
  <c r="T107" i="2"/>
  <c r="T69" i="2"/>
  <c r="T141" i="2"/>
  <c r="T90" i="2"/>
  <c r="T138" i="2"/>
  <c r="T140" i="2"/>
  <c r="T91" i="2"/>
  <c r="T112" i="2"/>
  <c r="T94" i="2"/>
  <c r="T49" i="2"/>
  <c r="T65" i="2"/>
  <c r="T81" i="2"/>
  <c r="T121" i="2"/>
  <c r="T137" i="2"/>
  <c r="T157" i="2"/>
  <c r="T22" i="2"/>
  <c r="T54" i="2"/>
  <c r="T70" i="2"/>
  <c r="T86" i="2"/>
  <c r="T102" i="2"/>
  <c r="T118" i="2"/>
  <c r="T134" i="2"/>
  <c r="T150" i="2"/>
  <c r="T60" i="2"/>
  <c r="T95" i="2"/>
  <c r="T132" i="2"/>
  <c r="T63" i="2"/>
  <c r="T119" i="2"/>
  <c r="T156" i="2"/>
  <c r="T75" i="2"/>
  <c r="T92" i="2"/>
  <c r="T84" i="2"/>
  <c r="T144" i="2"/>
  <c r="T15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Alexandre Louisy</author>
  </authors>
  <commentList>
    <comment ref="V9" authorId="0" shapeId="0" xr:uid="{AEE820AA-1BE8-EA41-88C0-63B3422CD51E}">
      <text>
        <r>
          <rPr>
            <b/>
            <sz val="10"/>
            <color rgb="FF000000"/>
            <rFont val="Tahoma"/>
            <family val="2"/>
          </rPr>
          <t xml:space="preserve">Upflow: Indiquez 1 lorsque la relance est faite.
</t>
        </r>
      </text>
    </comment>
    <comment ref="W9" authorId="0" shapeId="0" xr:uid="{04BBC85E-6FD9-864E-B47A-081ED58A1255}">
      <text>
        <r>
          <rPr>
            <b/>
            <sz val="10"/>
            <color rgb="FF000000"/>
            <rFont val="Tahoma"/>
            <family val="2"/>
          </rPr>
          <t xml:space="preserve">Upflow: Vous indique si la relance est à faire (rouge)
</t>
        </r>
        <r>
          <rPr>
            <sz val="10"/>
            <color rgb="FF000000"/>
            <rFont val="Tahoma"/>
            <family val="2"/>
          </rPr>
          <t xml:space="preserv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4144651-0D21-F046-BA25-F31800656357}" name="upflow_invoices_19-12-1820181" type="6" refreshedVersion="6" deleted="1" background="1" saveData="1">
    <textPr codePage="65001" sourceFile="/Users/alexpro/Downloads/upflow_invoices_19-12-182018.csv" decimal="," thousands=" " tab="0" comma="1">
      <textFields count="10">
        <textField/>
        <textField type="text"/>
        <textField type="text"/>
        <textField type="DMY"/>
        <textField type="DMY"/>
        <textField type="DMY"/>
        <textField/>
        <textField/>
        <textField/>
        <textField/>
      </textFields>
    </textPr>
  </connection>
</connections>
</file>

<file path=xl/sharedStrings.xml><?xml version="1.0" encoding="utf-8"?>
<sst xmlns="http://schemas.openxmlformats.org/spreadsheetml/2006/main" count="3779" uniqueCount="408">
  <si>
    <t>Client</t>
  </si>
  <si>
    <t>Statut</t>
  </si>
  <si>
    <t>Montant Payé</t>
  </si>
  <si>
    <t>Total TTC</t>
  </si>
  <si>
    <t>Devise</t>
  </si>
  <si>
    <t>Safran</t>
  </si>
  <si>
    <t>Transformation digitale</t>
  </si>
  <si>
    <t>EUR</t>
  </si>
  <si>
    <t>Air Liquide</t>
  </si>
  <si>
    <t>Accompagnement au changement organisationel</t>
  </si>
  <si>
    <t>Datawords</t>
  </si>
  <si>
    <t>Initiation au projet agilité rocktool</t>
  </si>
  <si>
    <t>Michelin</t>
  </si>
  <si>
    <t>Formation SCRUM</t>
  </si>
  <si>
    <t>Credit Agricole</t>
  </si>
  <si>
    <t>Mission de consulting RH</t>
  </si>
  <si>
    <t>Orange</t>
  </si>
  <si>
    <t>Peugeot</t>
  </si>
  <si>
    <t>Mise en place outil compta 4</t>
  </si>
  <si>
    <t>Kering</t>
  </si>
  <si>
    <t>Mise en place outil compta 1</t>
  </si>
  <si>
    <t>Bouygues</t>
  </si>
  <si>
    <t>Encaissée</t>
  </si>
  <si>
    <t>Auchan</t>
  </si>
  <si>
    <t>Engie</t>
  </si>
  <si>
    <t>Atos</t>
  </si>
  <si>
    <t>Capgemini</t>
  </si>
  <si>
    <t>Mise en place outil compta 5</t>
  </si>
  <si>
    <t>Total</t>
  </si>
  <si>
    <t>Airbus Group</t>
  </si>
  <si>
    <t>Mise en place outil compta 2</t>
  </si>
  <si>
    <t>Salesforce</t>
  </si>
  <si>
    <t>BNP Paribas</t>
  </si>
  <si>
    <t>Carrefour</t>
  </si>
  <si>
    <t>Formation RH</t>
  </si>
  <si>
    <t>Danone</t>
  </si>
  <si>
    <t>Gravotech</t>
  </si>
  <si>
    <t>Mise en place outil compta 3</t>
  </si>
  <si>
    <t>Irrécouvrable</t>
  </si>
  <si>
    <t>Date Émission</t>
  </si>
  <si>
    <t>Date Echéance</t>
  </si>
  <si>
    <t>2018-10-15</t>
  </si>
  <si>
    <t>-</t>
  </si>
  <si>
    <t>Total restant</t>
  </si>
  <si>
    <t>Date de saisie</t>
  </si>
  <si>
    <t>Descriptif de la Facture</t>
  </si>
  <si>
    <t>Numéro de devis / Contrat / PO</t>
  </si>
  <si>
    <t>P84ZXXT</t>
  </si>
  <si>
    <t>P66XDDH</t>
  </si>
  <si>
    <t>P82CBAN</t>
  </si>
  <si>
    <t>P89YCCW</t>
  </si>
  <si>
    <t>P71QVUH</t>
  </si>
  <si>
    <t>P69WGIQ</t>
  </si>
  <si>
    <t>P84DRIE</t>
  </si>
  <si>
    <t>P68JAKX</t>
  </si>
  <si>
    <t>P83VKAT</t>
  </si>
  <si>
    <t>P68CMBT</t>
  </si>
  <si>
    <t>P65HHRS</t>
  </si>
  <si>
    <t>P86YOSF</t>
  </si>
  <si>
    <t>P80WBIN</t>
  </si>
  <si>
    <t>P75SRFH</t>
  </si>
  <si>
    <t>P90JSQV</t>
  </si>
  <si>
    <t>P89FVHI</t>
  </si>
  <si>
    <t>P67JTRA</t>
  </si>
  <si>
    <t>P82KIUG</t>
  </si>
  <si>
    <t>P65CVPP</t>
  </si>
  <si>
    <t>P76VAHA</t>
  </si>
  <si>
    <t>P67UFPA</t>
  </si>
  <si>
    <t>P73ZNCL</t>
  </si>
  <si>
    <t>P72NOPP</t>
  </si>
  <si>
    <t>P86OPBQ</t>
  </si>
  <si>
    <t>P80EMPY</t>
  </si>
  <si>
    <t>P72AZOQ</t>
  </si>
  <si>
    <t>P90VNBG</t>
  </si>
  <si>
    <t>P78TGCK</t>
  </si>
  <si>
    <t>P90VXCE</t>
  </si>
  <si>
    <t>P90EIVV</t>
  </si>
  <si>
    <t>P69AJJX</t>
  </si>
  <si>
    <t>P89PDNT</t>
  </si>
  <si>
    <t>P71XEDK</t>
  </si>
  <si>
    <t>P81YOUH</t>
  </si>
  <si>
    <t>P85MZCR</t>
  </si>
  <si>
    <t>P83NPPZ</t>
  </si>
  <si>
    <t>P67AHZS</t>
  </si>
  <si>
    <t>P78RJMR</t>
  </si>
  <si>
    <t>P83CTXC</t>
  </si>
  <si>
    <t>P82FYMU</t>
  </si>
  <si>
    <t>P73AKKR</t>
  </si>
  <si>
    <t>P72OTAM</t>
  </si>
  <si>
    <t>P80ZSAC</t>
  </si>
  <si>
    <t>P65LWBX</t>
  </si>
  <si>
    <t>P68FHCF</t>
  </si>
  <si>
    <t>P71MIMH</t>
  </si>
  <si>
    <t>P84HHQG</t>
  </si>
  <si>
    <t>P83SWOJ</t>
  </si>
  <si>
    <t>P74ETZS</t>
  </si>
  <si>
    <t>P81PWUZ</t>
  </si>
  <si>
    <t>P85EHKS</t>
  </si>
  <si>
    <t>P80QMZC</t>
  </si>
  <si>
    <t>P77ZACX</t>
  </si>
  <si>
    <t>P74EFJJ</t>
  </si>
  <si>
    <t>P87RMTA</t>
  </si>
  <si>
    <t>P75EJCY</t>
  </si>
  <si>
    <t>P85EVRU</t>
  </si>
  <si>
    <t>P83XCTK</t>
  </si>
  <si>
    <t>P80BSTL</t>
  </si>
  <si>
    <t>P72CLYO</t>
  </si>
  <si>
    <t>P70GDNB</t>
  </si>
  <si>
    <t>P65NYUW</t>
  </si>
  <si>
    <t>P78KANK</t>
  </si>
  <si>
    <t>P84PLJX</t>
  </si>
  <si>
    <t>P71KBIE</t>
  </si>
  <si>
    <t>P88GNKT</t>
  </si>
  <si>
    <t>P78SWYH</t>
  </si>
  <si>
    <t>P90GZGH</t>
  </si>
  <si>
    <t>P84KCNJ</t>
  </si>
  <si>
    <t>P77ATVV</t>
  </si>
  <si>
    <t>P85SJPO</t>
  </si>
  <si>
    <t>P76VLXB</t>
  </si>
  <si>
    <t>P79SXCH</t>
  </si>
  <si>
    <t>P75ZHPC</t>
  </si>
  <si>
    <t>P74RDAT</t>
  </si>
  <si>
    <t>P73CWQN</t>
  </si>
  <si>
    <t>P76ZCYU</t>
  </si>
  <si>
    <t>P68BBRM</t>
  </si>
  <si>
    <t>P72WICF</t>
  </si>
  <si>
    <t>P67ENMW</t>
  </si>
  <si>
    <t>P71CZEN</t>
  </si>
  <si>
    <t>P87QTLV</t>
  </si>
  <si>
    <t>P68LIML</t>
  </si>
  <si>
    <t>P66IHUW</t>
  </si>
  <si>
    <t>P88OGVS</t>
  </si>
  <si>
    <t>P70SBFJ</t>
  </si>
  <si>
    <t>P67KUAT</t>
  </si>
  <si>
    <t>P82MWOB</t>
  </si>
  <si>
    <t>P66SNHR</t>
  </si>
  <si>
    <t>P68SOKG</t>
  </si>
  <si>
    <t>P75UPKS</t>
  </si>
  <si>
    <t>P83PMFF</t>
  </si>
  <si>
    <t>P70SEPN</t>
  </si>
  <si>
    <t>P73WFQU</t>
  </si>
  <si>
    <t>P66AGGS</t>
  </si>
  <si>
    <t>P80VQIH</t>
  </si>
  <si>
    <t>P81URMK</t>
  </si>
  <si>
    <t>P81GHAV</t>
  </si>
  <si>
    <t>P86AWKF</t>
  </si>
  <si>
    <t>P65TWFF</t>
  </si>
  <si>
    <t>P79QFTI</t>
  </si>
  <si>
    <t>P82VCPY</t>
  </si>
  <si>
    <t>P79ARAB</t>
  </si>
  <si>
    <t>P65PVYI</t>
  </si>
  <si>
    <t>P82MEST</t>
  </si>
  <si>
    <t>P79ITLD</t>
  </si>
  <si>
    <t>P84TFQI</t>
  </si>
  <si>
    <t>P77QSBG</t>
  </si>
  <si>
    <t>P68VYFP</t>
  </si>
  <si>
    <t>P88CAZK</t>
  </si>
  <si>
    <t>P77YXOW</t>
  </si>
  <si>
    <t>P86NDXG</t>
  </si>
  <si>
    <t>P90FXLT</t>
  </si>
  <si>
    <t>P77FRCM</t>
  </si>
  <si>
    <t>P77DZED</t>
  </si>
  <si>
    <t>P77PWWW</t>
  </si>
  <si>
    <t>P89RECO</t>
  </si>
  <si>
    <t>P76YVVG</t>
  </si>
  <si>
    <t>P67WIUB</t>
  </si>
  <si>
    <t>P83XFQM</t>
  </si>
  <si>
    <t>P72XYHD</t>
  </si>
  <si>
    <t>P89FCWC</t>
  </si>
  <si>
    <t>P71LTGQ</t>
  </si>
  <si>
    <t>P81LEZX</t>
  </si>
  <si>
    <t>P85VGSV</t>
  </si>
  <si>
    <t>P86BHCG</t>
  </si>
  <si>
    <t>P76XXQW</t>
  </si>
  <si>
    <t>P83YSFQ</t>
  </si>
  <si>
    <t>P71REUE</t>
  </si>
  <si>
    <t>P70QHCO</t>
  </si>
  <si>
    <t>P68MFLT</t>
  </si>
  <si>
    <t>P84MUGQ</t>
  </si>
  <si>
    <t>P82PLPL</t>
  </si>
  <si>
    <t>P72CLZR</t>
  </si>
  <si>
    <t>P66LXVH</t>
  </si>
  <si>
    <t>P86QLUF</t>
  </si>
  <si>
    <t>P71GYBS</t>
  </si>
  <si>
    <t>P87RZBP</t>
  </si>
  <si>
    <t>P89SBCI</t>
  </si>
  <si>
    <t>P87BOAA</t>
  </si>
  <si>
    <t>P71UGYE</t>
  </si>
  <si>
    <t>P87JSPF</t>
  </si>
  <si>
    <t>P90RDVH</t>
  </si>
  <si>
    <t>P67CHHI</t>
  </si>
  <si>
    <t>P78GHLV</t>
  </si>
  <si>
    <t>P76QFYW</t>
  </si>
  <si>
    <t>P73YPFU</t>
  </si>
  <si>
    <t>P90QREQ</t>
  </si>
  <si>
    <t>P90LIEV</t>
  </si>
  <si>
    <t>Infos Facture</t>
  </si>
  <si>
    <t>Total HT</t>
  </si>
  <si>
    <t>Référence de Facture</t>
  </si>
  <si>
    <t>Normal</t>
  </si>
  <si>
    <t>Statut de la facture</t>
  </si>
  <si>
    <t>Statut de paiement</t>
  </si>
  <si>
    <t>Statut Litige?</t>
  </si>
  <si>
    <t>Litige Technique</t>
  </si>
  <si>
    <t>Litige Commercial</t>
  </si>
  <si>
    <t>Echue</t>
  </si>
  <si>
    <t>Non Echue</t>
  </si>
  <si>
    <t>Date du dernier paiement</t>
  </si>
  <si>
    <t>Impayée</t>
  </si>
  <si>
    <t>Paiement Partiel</t>
  </si>
  <si>
    <t>Tableau de Suivi de facturation</t>
  </si>
  <si>
    <t>www.upflow.io</t>
  </si>
  <si>
    <t>Ce modèle de facturation vous est proposé et offert par Upflow, la plateforme de paiement des entreprises B2B</t>
  </si>
  <si>
    <t>Retard de paiement (j) sur factures encaissées</t>
  </si>
  <si>
    <t>Jours depuis émission</t>
  </si>
  <si>
    <t>Paiements</t>
  </si>
  <si>
    <t>Relance 1</t>
  </si>
  <si>
    <t>Plan de relance</t>
  </si>
  <si>
    <t>Email 1</t>
  </si>
  <si>
    <t>Relance 2</t>
  </si>
  <si>
    <t>Relance 3</t>
  </si>
  <si>
    <t>Relance 4</t>
  </si>
  <si>
    <t>Email 2</t>
  </si>
  <si>
    <t>Appel 1</t>
  </si>
  <si>
    <t>Courrier 1</t>
  </si>
  <si>
    <t>Relance 5</t>
  </si>
  <si>
    <t>Courrier 2</t>
  </si>
  <si>
    <t>Relance 6</t>
  </si>
  <si>
    <t>Mise en recouvrement</t>
  </si>
  <si>
    <t>Nb</t>
  </si>
  <si>
    <t>Comment utiliser ce fichier?</t>
  </si>
  <si>
    <t>Onglet Suivi de facturation</t>
  </si>
  <si>
    <t>Onglet Inputs</t>
  </si>
  <si>
    <t>Relance Faite</t>
  </si>
  <si>
    <t>Relance à Faire</t>
  </si>
  <si>
    <t>Tableau de suivi de Facturation</t>
  </si>
  <si>
    <t>Entité</t>
  </si>
  <si>
    <t>le Nom de votre entreprise</t>
  </si>
  <si>
    <t>En date du:</t>
  </si>
  <si>
    <t>Plan de 6 relances</t>
  </si>
  <si>
    <t>x</t>
  </si>
  <si>
    <t>Sum of Total restant</t>
  </si>
  <si>
    <t>Row Labels</t>
  </si>
  <si>
    <t>Grand Total</t>
  </si>
  <si>
    <t>Encours total et par client</t>
  </si>
  <si>
    <t>Délai de paiement moyen constaté</t>
  </si>
  <si>
    <t>Average of Retard de paiement (j) sur factures encaissées</t>
  </si>
  <si>
    <t>Type d'action</t>
  </si>
  <si>
    <t>Hypothèses et modèle de relance</t>
  </si>
  <si>
    <t>Les cases en noires sont calculées automatiquement, ne les supprimez pas, ne les modifiez pas</t>
  </si>
  <si>
    <t>Configurez votre premier plan de relance</t>
  </si>
  <si>
    <t>*</t>
  </si>
  <si>
    <t>Retard sur impayés</t>
  </si>
  <si>
    <t>Pour plus d'informations et conseils, n'hésitez pas à nous contacter sur</t>
  </si>
  <si>
    <t>Choisissez les différents statuts des factures</t>
  </si>
  <si>
    <t>Remplir uniquement les cases en bleu =&gt;</t>
  </si>
  <si>
    <t>Générateur de texte aléatoire</t>
  </si>
  <si>
    <t>Nb de jours après date d'échéance</t>
  </si>
  <si>
    <t>F984776</t>
  </si>
  <si>
    <t>F451086</t>
  </si>
  <si>
    <t>F367922</t>
  </si>
  <si>
    <t>F375890</t>
  </si>
  <si>
    <t>F593409</t>
  </si>
  <si>
    <t>F461790</t>
  </si>
  <si>
    <t>F285208</t>
  </si>
  <si>
    <t>F644678</t>
  </si>
  <si>
    <t>F940975</t>
  </si>
  <si>
    <t>F622303</t>
  </si>
  <si>
    <t>F974007</t>
  </si>
  <si>
    <t>F451206</t>
  </si>
  <si>
    <t>F662168</t>
  </si>
  <si>
    <t>F923149</t>
  </si>
  <si>
    <t>F631187</t>
  </si>
  <si>
    <t>F830699</t>
  </si>
  <si>
    <t>F390973</t>
  </si>
  <si>
    <t>F633450</t>
  </si>
  <si>
    <t>F541853</t>
  </si>
  <si>
    <t>F929675</t>
  </si>
  <si>
    <t>F53478</t>
  </si>
  <si>
    <t>F232417</t>
  </si>
  <si>
    <t>F720912</t>
  </si>
  <si>
    <t>F536129</t>
  </si>
  <si>
    <t>F407817</t>
  </si>
  <si>
    <t>F958713</t>
  </si>
  <si>
    <t>F621352</t>
  </si>
  <si>
    <t>F908474</t>
  </si>
  <si>
    <t>F282238</t>
  </si>
  <si>
    <t>F828192</t>
  </si>
  <si>
    <t>F217094</t>
  </si>
  <si>
    <t>F344048</t>
  </si>
  <si>
    <t>F363973</t>
  </si>
  <si>
    <t>F393299</t>
  </si>
  <si>
    <t>F84139</t>
  </si>
  <si>
    <t>F955826</t>
  </si>
  <si>
    <t>F194416</t>
  </si>
  <si>
    <t>F408257</t>
  </si>
  <si>
    <t>F271391</t>
  </si>
  <si>
    <t>F670958</t>
  </si>
  <si>
    <t>F954971</t>
  </si>
  <si>
    <t>F202047</t>
  </si>
  <si>
    <t>F652107</t>
  </si>
  <si>
    <t>F637593</t>
  </si>
  <si>
    <t>F450660</t>
  </si>
  <si>
    <t>F849021</t>
  </si>
  <si>
    <t>F432500</t>
  </si>
  <si>
    <t>F835431</t>
  </si>
  <si>
    <t>F607549</t>
  </si>
  <si>
    <t>F264921</t>
  </si>
  <si>
    <t>F62600</t>
  </si>
  <si>
    <t>F593369</t>
  </si>
  <si>
    <t>F458369</t>
  </si>
  <si>
    <t>F160043</t>
  </si>
  <si>
    <t>F28518</t>
  </si>
  <si>
    <t>F306455</t>
  </si>
  <si>
    <t>F510049</t>
  </si>
  <si>
    <t>F550745</t>
  </si>
  <si>
    <t>F584189</t>
  </si>
  <si>
    <t>F552928</t>
  </si>
  <si>
    <t>F33008</t>
  </si>
  <si>
    <t>F514602</t>
  </si>
  <si>
    <t>F725438</t>
  </si>
  <si>
    <t>F864131</t>
  </si>
  <si>
    <t>F132368</t>
  </si>
  <si>
    <t>F879963</t>
  </si>
  <si>
    <t>F483439</t>
  </si>
  <si>
    <t>F810418</t>
  </si>
  <si>
    <t>F886201</t>
  </si>
  <si>
    <t>F44579</t>
  </si>
  <si>
    <t>F361148</t>
  </si>
  <si>
    <t>F678870</t>
  </si>
  <si>
    <t>F341901</t>
  </si>
  <si>
    <t>F343593</t>
  </si>
  <si>
    <t>F82142</t>
  </si>
  <si>
    <t>F658796</t>
  </si>
  <si>
    <t>F219582</t>
  </si>
  <si>
    <t>F350471</t>
  </si>
  <si>
    <t>F576260</t>
  </si>
  <si>
    <t>F668126</t>
  </si>
  <si>
    <t>F791330</t>
  </si>
  <si>
    <t>F285207</t>
  </si>
  <si>
    <t>F319106</t>
  </si>
  <si>
    <t>F310606</t>
  </si>
  <si>
    <t>F772885</t>
  </si>
  <si>
    <t>F527103</t>
  </si>
  <si>
    <t>F77230</t>
  </si>
  <si>
    <t>F271680</t>
  </si>
  <si>
    <t>F722724</t>
  </si>
  <si>
    <t>F461608</t>
  </si>
  <si>
    <t>F610440</t>
  </si>
  <si>
    <t>F842946</t>
  </si>
  <si>
    <t>F271390</t>
  </si>
  <si>
    <t>F159626</t>
  </si>
  <si>
    <t>F755088</t>
  </si>
  <si>
    <t>F590452</t>
  </si>
  <si>
    <t>F885920</t>
  </si>
  <si>
    <t>F441293</t>
  </si>
  <si>
    <t>F573961</t>
  </si>
  <si>
    <t>F54502</t>
  </si>
  <si>
    <t>F349495</t>
  </si>
  <si>
    <t>F155204</t>
  </si>
  <si>
    <t>F63490</t>
  </si>
  <si>
    <t>F535694</t>
  </si>
  <si>
    <t>F516007</t>
  </si>
  <si>
    <t>F519510</t>
  </si>
  <si>
    <t>F17684</t>
  </si>
  <si>
    <t>F773549</t>
  </si>
  <si>
    <t>F137357</t>
  </si>
  <si>
    <t>F939833</t>
  </si>
  <si>
    <t>F303460</t>
  </si>
  <si>
    <t>F857429</t>
  </si>
  <si>
    <t>F708866</t>
  </si>
  <si>
    <t>F454944</t>
  </si>
  <si>
    <t>F621278</t>
  </si>
  <si>
    <t>F847533</t>
  </si>
  <si>
    <t>F549489</t>
  </si>
  <si>
    <t>F272360</t>
  </si>
  <si>
    <t>F516956</t>
  </si>
  <si>
    <t>F989009</t>
  </si>
  <si>
    <t>F710923</t>
  </si>
  <si>
    <t>F931283</t>
  </si>
  <si>
    <t>F227502</t>
  </si>
  <si>
    <t>F616494</t>
  </si>
  <si>
    <t>F632757</t>
  </si>
  <si>
    <t>F744763</t>
  </si>
  <si>
    <t>F65583</t>
  </si>
  <si>
    <t>F275599</t>
  </si>
  <si>
    <t>F94898</t>
  </si>
  <si>
    <t>F301768</t>
  </si>
  <si>
    <t>F786544</t>
  </si>
  <si>
    <t>F163786</t>
  </si>
  <si>
    <t>F939007</t>
  </si>
  <si>
    <t>F54426</t>
  </si>
  <si>
    <t>F23262</t>
  </si>
  <si>
    <t>F918035</t>
  </si>
  <si>
    <t>F260025</t>
  </si>
  <si>
    <t>F679353</t>
  </si>
  <si>
    <t>F416877</t>
  </si>
  <si>
    <t>F503883</t>
  </si>
  <si>
    <t>F86269</t>
  </si>
  <si>
    <t>F740516</t>
  </si>
  <si>
    <t>F687196</t>
  </si>
  <si>
    <t>F221379</t>
  </si>
  <si>
    <t>F467775</t>
  </si>
  <si>
    <t>F268374</t>
  </si>
  <si>
    <t>F413886</t>
  </si>
  <si>
    <t>F421844</t>
  </si>
  <si>
    <t>F7288</t>
  </si>
  <si>
    <t>experts@upflow.io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</si>
</sst>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40C]_-;\-* #,##0.00\ [$€-40C]_-;_-* &quot;-&quot;??\ [$€-40C]_-;_-@_-"/>
    <numFmt numFmtId="165" formatCode="[$-40C]d\-mmm\-yy;@"/>
  </numFmts>
  <fonts count="11" x14ac:knownFonts="1">
    <font>
      <sz val="12"/>
      <color theme="1"/>
      <name val="Calibri"/>
      <family val="2"/>
      <scheme val="minor"/>
    </font>
    <font>
      <b/>
      <sz val="12"/>
      <color theme="1"/>
      <name val="Calibri"/>
      <family val="2"/>
      <scheme val="minor"/>
    </font>
    <font>
      <sz val="12"/>
      <color theme="1"/>
      <name val="Arial"/>
      <family val="2"/>
    </font>
    <font>
      <u/>
      <sz val="12"/>
      <color theme="10"/>
      <name val="Calibri"/>
      <family val="2"/>
      <scheme val="minor"/>
    </font>
    <font>
      <b/>
      <sz val="12"/>
      <color theme="1"/>
      <name val="Arial"/>
      <family val="2"/>
    </font>
    <font>
      <sz val="12"/>
      <color rgb="FF011893"/>
      <name val="Arial"/>
      <family val="2"/>
    </font>
    <font>
      <b/>
      <sz val="14"/>
      <color theme="1"/>
      <name val="Arial"/>
      <family val="2"/>
    </font>
    <font>
      <u/>
      <sz val="12"/>
      <color theme="1"/>
      <name val="Calibri"/>
      <family val="2"/>
      <scheme val="minor"/>
    </font>
    <font>
      <sz val="10"/>
      <color rgb="FF011893"/>
      <name val="Arial"/>
      <family val="2"/>
    </font>
    <font>
      <sz val="10"/>
      <color rgb="FF000000"/>
      <name val="Tahoma"/>
      <family val="2"/>
    </font>
    <font>
      <b/>
      <sz val="10"/>
      <color rgb="FF000000"/>
      <name val="Tahoma"/>
      <family val="2"/>
    </font>
  </fonts>
  <fills count="3">
    <fill>
      <patternFill patternType="none"/>
    </fill>
    <fill>
      <patternFill patternType="gray125"/>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2">
    <xf numFmtId="0" fontId="0" fillId="0" borderId="0"/>
    <xf numFmtId="0" fontId="3" fillId="0" borderId="0" applyNumberFormat="0" applyFill="0" applyBorder="0" applyAlignment="0" applyProtection="0"/>
  </cellStyleXfs>
  <cellXfs count="75">
    <xf numFmtId="0" fontId="0" fillId="0" borderId="0" xfId="0"/>
    <xf numFmtId="0" fontId="2" fillId="0" borderId="0" xfId="0" applyFont="1"/>
    <xf numFmtId="164" fontId="2" fillId="0" borderId="0" xfId="0" applyNumberFormat="1" applyFont="1"/>
    <xf numFmtId="165" fontId="2" fillId="0" borderId="0" xfId="0" applyNumberFormat="1" applyFont="1"/>
    <xf numFmtId="14" fontId="2" fillId="0" borderId="0" xfId="0" applyNumberFormat="1" applyFont="1" applyAlignment="1">
      <alignment horizontal="right" indent="1"/>
    </xf>
    <xf numFmtId="0" fontId="2" fillId="0" borderId="0" xfId="0" applyFont="1" applyAlignment="1">
      <alignment horizontal="center"/>
    </xf>
    <xf numFmtId="0" fontId="2" fillId="0" borderId="0" xfId="0" applyFont="1" applyAlignment="1">
      <alignment horizontal="right"/>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49"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5" fillId="0" borderId="0" xfId="0" applyFont="1"/>
    <xf numFmtId="49" fontId="5" fillId="0" borderId="0" xfId="0" applyNumberFormat="1" applyFont="1"/>
    <xf numFmtId="164" fontId="5" fillId="0" borderId="0" xfId="0" applyNumberFormat="1" applyFont="1"/>
    <xf numFmtId="0" fontId="5" fillId="0" borderId="0" xfId="0" applyFont="1" applyAlignment="1">
      <alignment horizontal="center"/>
    </xf>
    <xf numFmtId="14" fontId="5" fillId="0" borderId="0" xfId="0" applyNumberFormat="1" applyFont="1" applyAlignment="1">
      <alignment horizontal="right" indent="1"/>
    </xf>
    <xf numFmtId="0" fontId="2" fillId="0" borderId="0" xfId="0" applyFont="1" applyBorder="1"/>
    <xf numFmtId="49" fontId="4" fillId="0" borderId="4" xfId="0" applyNumberFormat="1" applyFont="1" applyBorder="1" applyAlignment="1">
      <alignment horizontal="center" vertical="center" wrapText="1"/>
    </xf>
    <xf numFmtId="0" fontId="0" fillId="0" borderId="0" xfId="0" applyAlignment="1">
      <alignment horizontal="center"/>
    </xf>
    <xf numFmtId="0" fontId="3" fillId="0" borderId="0" xfId="1"/>
    <xf numFmtId="0" fontId="3" fillId="0" borderId="0" xfId="1" applyAlignment="1">
      <alignment horizontal="center"/>
    </xf>
    <xf numFmtId="0" fontId="2" fillId="0" borderId="1" xfId="0" applyFont="1" applyBorder="1"/>
    <xf numFmtId="0" fontId="2" fillId="0" borderId="1" xfId="0" applyFont="1" applyBorder="1" applyAlignment="1">
      <alignment horizontal="center" vertical="center" wrapText="1"/>
    </xf>
    <xf numFmtId="0" fontId="2" fillId="0" borderId="5"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7" fillId="0" borderId="0" xfId="0" applyFont="1"/>
    <xf numFmtId="164" fontId="8" fillId="0" borderId="0" xfId="0" applyNumberFormat="1" applyFont="1"/>
    <xf numFmtId="0" fontId="4" fillId="0" borderId="0" xfId="0" applyFont="1" applyBorder="1" applyAlignment="1">
      <alignment horizontal="center" vertical="center" wrapText="1"/>
    </xf>
    <xf numFmtId="0" fontId="5" fillId="2" borderId="0" xfId="0" applyFont="1" applyFill="1"/>
    <xf numFmtId="0" fontId="4" fillId="0" borderId="0" xfId="0" applyFont="1"/>
    <xf numFmtId="0" fontId="5" fillId="0" borderId="0" xfId="0" applyFont="1" applyAlignment="1">
      <alignment horizontal="right"/>
    </xf>
    <xf numFmtId="49" fontId="5" fillId="0" borderId="0" xfId="0" applyNumberFormat="1" applyFont="1" applyAlignment="1">
      <alignment horizontal="right"/>
    </xf>
    <xf numFmtId="165" fontId="5" fillId="0" borderId="0" xfId="0" applyNumberFormat="1" applyFont="1" applyAlignment="1">
      <alignment horizontal="right"/>
    </xf>
    <xf numFmtId="0" fontId="0" fillId="0" borderId="0" xfId="0" pivotButton="1"/>
    <xf numFmtId="0" fontId="0" fillId="0" borderId="0" xfId="0" applyAlignment="1">
      <alignment horizontal="left"/>
    </xf>
    <xf numFmtId="0" fontId="2" fillId="0" borderId="0" xfId="0" pivotButton="1" applyFont="1"/>
    <xf numFmtId="0" fontId="2" fillId="0" borderId="0" xfId="0" applyFont="1" applyAlignment="1">
      <alignment horizontal="left"/>
    </xf>
    <xf numFmtId="1" fontId="0" fillId="0" borderId="0" xfId="0" applyNumberFormat="1"/>
    <xf numFmtId="0" fontId="6" fillId="0" borderId="15" xfId="0" applyFont="1" applyBorder="1" applyAlignment="1">
      <alignment horizontal="center"/>
    </xf>
    <xf numFmtId="0" fontId="6" fillId="0" borderId="16" xfId="0" applyFont="1" applyBorder="1" applyAlignment="1">
      <alignment horizontal="center"/>
    </xf>
    <xf numFmtId="0" fontId="6" fillId="0" borderId="14" xfId="0" applyFont="1" applyBorder="1" applyAlignment="1">
      <alignment horizontal="center"/>
    </xf>
    <xf numFmtId="164" fontId="4" fillId="0" borderId="16" xfId="0" applyNumberFormat="1" applyFont="1" applyBorder="1" applyAlignment="1">
      <alignment horizontal="center"/>
    </xf>
    <xf numFmtId="0" fontId="2" fillId="2" borderId="0" xfId="0" applyFont="1" applyFill="1"/>
    <xf numFmtId="49" fontId="4" fillId="0" borderId="17" xfId="0" applyNumberFormat="1" applyFont="1" applyBorder="1" applyAlignment="1">
      <alignment horizontal="center" vertical="center" wrapText="1"/>
    </xf>
    <xf numFmtId="0" fontId="6" fillId="0" borderId="18" xfId="0" applyFont="1" applyBorder="1" applyAlignment="1">
      <alignment horizontal="center"/>
    </xf>
    <xf numFmtId="0" fontId="4" fillId="0" borderId="19" xfId="0" applyFont="1" applyBorder="1" applyAlignment="1">
      <alignment horizontal="center" vertical="center" wrapText="1"/>
    </xf>
    <xf numFmtId="0" fontId="4" fillId="0" borderId="0" xfId="0" applyFont="1" applyAlignment="1">
      <alignment vertical="center"/>
    </xf>
    <xf numFmtId="0" fontId="5" fillId="0" borderId="1" xfId="0" applyFont="1" applyBorder="1"/>
    <xf numFmtId="0" fontId="2" fillId="0" borderId="1" xfId="0" applyFont="1" applyBorder="1" applyAlignment="1">
      <alignment horizontal="center" vertic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0" fillId="0" borderId="0" xfId="0" applyAlignment="1">
      <alignment horizontal="center" wrapText="1"/>
    </xf>
    <xf numFmtId="0" fontId="3" fillId="0" borderId="0" xfId="1" applyAlignment="1">
      <alignment horizontal="center"/>
    </xf>
    <xf numFmtId="0" fontId="0" fillId="0" borderId="0" xfId="0" applyAlignment="1">
      <alignment horizontal="lef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6" fillId="0" borderId="1" xfId="0" applyFont="1" applyBorder="1" applyAlignment="1">
      <alignment horizontal="center" vertical="center"/>
    </xf>
    <xf numFmtId="0" fontId="6" fillId="0" borderId="18" xfId="0" applyFont="1" applyBorder="1" applyAlignment="1">
      <alignment horizontal="center" vertical="center"/>
    </xf>
    <xf numFmtId="0" fontId="6" fillId="0" borderId="20" xfId="0" applyFont="1" applyBorder="1" applyAlignment="1">
      <alignment horizontal="center" vertical="center"/>
    </xf>
    <xf numFmtId="0" fontId="6" fillId="0" borderId="2" xfId="0" applyFont="1" applyBorder="1" applyAlignment="1">
      <alignment horizontal="center" vertical="center"/>
    </xf>
    <xf numFmtId="0" fontId="6" fillId="0" borderId="21" xfId="0" applyFont="1" applyBorder="1" applyAlignment="1">
      <alignment horizontal="center" vertical="center"/>
    </xf>
    <xf numFmtId="0" fontId="6" fillId="0" borderId="4" xfId="0" applyFont="1" applyBorder="1" applyAlignment="1">
      <alignment horizontal="center"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xf numFmtId="0" fontId="6" fillId="0" borderId="12"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3"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xf>
  </cellXfs>
  <cellStyles count="2">
    <cellStyle name="Hyperlink" xfId="1" builtinId="8"/>
    <cellStyle name="Normal" xfId="0" builtinId="0"/>
  </cellStyles>
  <dxfs count="11">
    <dxf>
      <numFmt numFmtId="1" formatCode="0"/>
    </dxf>
    <dxf>
      <numFmt numFmtId="1" formatCode="0"/>
    </dxf>
    <dxf>
      <numFmt numFmtId="164" formatCode="_-* #,##0.00\ [$€-40C]_-;\-* #,##0.00\ [$€-40C]_-;_-* &quot;-&quot;??\ [$€-40C]_-;_-@_-"/>
    </dxf>
    <dxf>
      <numFmt numFmtId="164" formatCode="_-* #,##0.00\ [$€-40C]_-;\-* #,##0.00\ [$€-40C]_-;_-* &quot;-&quot;??\ [$€-40C]_-;_-@_-"/>
    </dxf>
    <dxf>
      <numFmt numFmtId="164" formatCode="_-* #,##0.00\ [$€-40C]_-;\-* #,##0.00\ [$€-40C]_-;_-* &quot;-&quot;??\ [$€-40C]_-;_-@_-"/>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s>
  <tableStyles count="0" defaultTableStyle="TableStyleMedium2" defaultPivotStyle="PivotStyleLight16"/>
  <colors>
    <mruColors>
      <color rgb="FF011893"/>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739531</xdr:colOff>
      <xdr:row>7</xdr:row>
      <xdr:rowOff>152400</xdr:rowOff>
    </xdr:from>
    <xdr:to>
      <xdr:col>8</xdr:col>
      <xdr:colOff>177800</xdr:colOff>
      <xdr:row>11</xdr:row>
      <xdr:rowOff>38100</xdr:rowOff>
    </xdr:to>
    <xdr:pic>
      <xdr:nvPicPr>
        <xdr:cNvPr id="3" name="Picture 2">
          <a:extLst>
            <a:ext uri="{FF2B5EF4-FFF2-40B4-BE49-F238E27FC236}">
              <a16:creationId xmlns:a16="http://schemas.microsoft.com/office/drawing/2014/main" id="{E6028D7C-D059-834F-8BF6-03596571CD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41531" y="1574800"/>
          <a:ext cx="2740269" cy="698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457200</xdr:colOff>
      <xdr:row>1</xdr:row>
      <xdr:rowOff>38100</xdr:rowOff>
    </xdr:from>
    <xdr:to>
      <xdr:col>7</xdr:col>
      <xdr:colOff>985715</xdr:colOff>
      <xdr:row>3</xdr:row>
      <xdr:rowOff>25400</xdr:rowOff>
    </xdr:to>
    <xdr:pic>
      <xdr:nvPicPr>
        <xdr:cNvPr id="2" name="Picture 1">
          <a:extLst>
            <a:ext uri="{FF2B5EF4-FFF2-40B4-BE49-F238E27FC236}">
              <a16:creationId xmlns:a16="http://schemas.microsoft.com/office/drawing/2014/main" id="{3686FF32-E695-1D4D-9A4C-A7122F0E047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80200" y="241300"/>
          <a:ext cx="1544515" cy="393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1219200</xdr:colOff>
      <xdr:row>0</xdr:row>
      <xdr:rowOff>114300</xdr:rowOff>
    </xdr:from>
    <xdr:to>
      <xdr:col>4</xdr:col>
      <xdr:colOff>352669</xdr:colOff>
      <xdr:row>4</xdr:row>
      <xdr:rowOff>0</xdr:rowOff>
    </xdr:to>
    <xdr:pic>
      <xdr:nvPicPr>
        <xdr:cNvPr id="2" name="Picture 1">
          <a:extLst>
            <a:ext uri="{FF2B5EF4-FFF2-40B4-BE49-F238E27FC236}">
              <a16:creationId xmlns:a16="http://schemas.microsoft.com/office/drawing/2014/main" id="{851DD947-0DC5-0245-BE9D-E799E13DAB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70200" y="114300"/>
          <a:ext cx="2740269" cy="69850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lexandre Louisy" refreshedDate="43945.709953587961" createdVersion="6" refreshedVersion="6" minRefreshableVersion="3" recordCount="492" xr:uid="{C0584716-3784-E049-B08D-80CCE9BE0B26}">
  <cacheSource type="worksheet">
    <worksheetSource ref="B9:T501" sheet="Invoice Tracker"/>
  </cacheSource>
  <cacheFields count="19">
    <cacheField name="Référence de Facture" numFmtId="0">
      <sharedItems/>
    </cacheField>
    <cacheField name="Client" numFmtId="49">
      <sharedItems count="21">
        <s v="Safran"/>
        <s v="Air Liquide"/>
        <s v="Datawords"/>
        <s v="Michelin"/>
        <s v="Credit Agricole"/>
        <s v="Orange"/>
        <s v="Peugeot"/>
        <s v="Kering"/>
        <s v="Bouygues"/>
        <s v="Auchan"/>
        <s v="Engie"/>
        <s v="Atos"/>
        <s v="Capgemini"/>
        <s v="Total"/>
        <s v="Airbus Group"/>
        <s v="Salesforce"/>
        <s v="BNP Paribas"/>
        <s v="Carrefour"/>
        <s v="Danone"/>
        <s v="Gravotech"/>
        <s v="x"/>
      </sharedItems>
    </cacheField>
    <cacheField name="Date de saisie" numFmtId="0">
      <sharedItems containsDate="1" containsMixedTypes="1" minDate="2018-04-07T00:00:00" maxDate="2018-12-12T00:00:00"/>
    </cacheField>
    <cacheField name="Descriptif de la Facture" numFmtId="0">
      <sharedItems/>
    </cacheField>
    <cacheField name="Numéro de devis / Contrat / PO" numFmtId="0">
      <sharedItems/>
    </cacheField>
    <cacheField name="Total HT" numFmtId="164">
      <sharedItems containsSemiMixedTypes="0" containsString="0" containsNumber="1" minValue="0" maxValue="41379.525000000001"/>
    </cacheField>
    <cacheField name="Total TTC" numFmtId="164">
      <sharedItems containsSemiMixedTypes="0" containsString="0" containsNumber="1" minValue="0" maxValue="49655.43"/>
    </cacheField>
    <cacheField name="Devise" numFmtId="0">
      <sharedItems/>
    </cacheField>
    <cacheField name="Date Émission" numFmtId="14">
      <sharedItems containsNonDate="0" containsDate="1" containsString="0" containsBlank="1" minDate="2018-04-07T00:00:00" maxDate="2018-12-12T00:00:00"/>
    </cacheField>
    <cacheField name="Date Echéance" numFmtId="14">
      <sharedItems containsNonDate="0" containsDate="1" containsString="0" containsBlank="1" minDate="2018-05-07T00:00:00" maxDate="2019-01-11T00:00:00"/>
    </cacheField>
    <cacheField name="Statut" numFmtId="14">
      <sharedItems/>
    </cacheField>
    <cacheField name="Statut de paiement" numFmtId="14">
      <sharedItems/>
    </cacheField>
    <cacheField name="Statut Litige?" numFmtId="0">
      <sharedItems/>
    </cacheField>
    <cacheField name="Montant Payé" numFmtId="164">
      <sharedItems containsSemiMixedTypes="0" containsString="0" containsNumber="1" minValue="0" maxValue="49367.05"/>
    </cacheField>
    <cacheField name="Date du dernier paiement" numFmtId="0">
      <sharedItems containsDate="1" containsBlank="1" containsMixedTypes="1" minDate="2018-06-06T00:00:00" maxDate="2019-02-14T00:00:00"/>
    </cacheField>
    <cacheField name="Total restant" numFmtId="164">
      <sharedItems containsSemiMixedTypes="0" containsString="0" containsNumber="1" minValue="0" maxValue="49655.43"/>
    </cacheField>
    <cacheField name="Jours depuis émission" numFmtId="0">
      <sharedItems containsMixedTypes="1" containsNumber="1" containsInteger="1" minValue="500" maxValue="748"/>
    </cacheField>
    <cacheField name="Retard sur impayés" numFmtId="0">
      <sharedItems containsMixedTypes="1" containsNumber="1" containsInteger="1" minValue="470" maxValue="718"/>
    </cacheField>
    <cacheField name="Retard de paiement (j) sur factures encaissées" numFmtId="0">
      <sharedItems containsMixedTypes="1" containsNumber="1" containsInteger="1" minValue="3" maxValue="4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92">
  <r>
    <s v="F984776"/>
    <x v="0"/>
    <d v="2018-12-11T00:00:00"/>
    <s v="Transformation digitale"/>
    <s v="P84ZXXT"/>
    <n v="12391.183333333334"/>
    <n v="14869.42"/>
    <s v="EUR"/>
    <d v="2018-12-11T00:00:00"/>
    <d v="2019-01-10T00:00:00"/>
    <s v="Echue"/>
    <s v="Impayée"/>
    <s v="Normal"/>
    <n v="0"/>
    <m/>
    <n v="14869.42"/>
    <n v="500"/>
    <n v="470"/>
    <s v="-"/>
  </r>
  <r>
    <s v="F451086"/>
    <x v="1"/>
    <d v="2018-12-11T00:00:00"/>
    <s v="Accompagnement au changement organisationel"/>
    <s v="P66XDDH"/>
    <n v="18777.125"/>
    <n v="22532.55"/>
    <s v="EUR"/>
    <d v="2018-12-11T00:00:00"/>
    <d v="2019-01-10T00:00:00"/>
    <s v="Echue"/>
    <s v="Impayée"/>
    <s v="Normal"/>
    <n v="0"/>
    <m/>
    <n v="22532.55"/>
    <n v="500"/>
    <n v="470"/>
    <s v="-"/>
  </r>
  <r>
    <s v="F367922"/>
    <x v="2"/>
    <d v="2018-12-10T00:00:00"/>
    <s v="Initiation au projet agilité rocktool"/>
    <s v="P82CBAN"/>
    <n v="41379.525000000001"/>
    <n v="49655.43"/>
    <s v="EUR"/>
    <d v="2018-12-10T00:00:00"/>
    <d v="2019-01-09T00:00:00"/>
    <s v="Echue"/>
    <s v="Impayée"/>
    <s v="Normal"/>
    <n v="0"/>
    <m/>
    <n v="49655.43"/>
    <n v="501"/>
    <n v="471"/>
    <s v="-"/>
  </r>
  <r>
    <s v="F375890"/>
    <x v="3"/>
    <d v="2018-12-10T00:00:00"/>
    <s v="Formation SCRUM"/>
    <s v="P89YCCW"/>
    <n v="32927.708333333336"/>
    <n v="39513.25"/>
    <s v="EUR"/>
    <d v="2018-12-10T00:00:00"/>
    <d v="2019-01-09T00:00:00"/>
    <s v="Echue"/>
    <s v="Impayée"/>
    <s v="Normal"/>
    <n v="0"/>
    <m/>
    <n v="39513.25"/>
    <n v="501"/>
    <n v="471"/>
    <s v="-"/>
  </r>
  <r>
    <s v="F593409"/>
    <x v="4"/>
    <d v="2018-12-09T00:00:00"/>
    <s v="Mission de consulting RH"/>
    <s v="P71QVUH"/>
    <n v="13437.491666666667"/>
    <n v="16124.99"/>
    <s v="EUR"/>
    <d v="2018-12-09T00:00:00"/>
    <d v="2019-01-08T00:00:00"/>
    <s v="Echue"/>
    <s v="Impayée"/>
    <s v="Normal"/>
    <n v="0"/>
    <m/>
    <n v="16124.99"/>
    <n v="502"/>
    <n v="472"/>
    <s v="-"/>
  </r>
  <r>
    <s v="F461790"/>
    <x v="5"/>
    <d v="2018-12-09T00:00:00"/>
    <s v="Mission de consulting RH"/>
    <s v="P69WGIQ"/>
    <n v="38744.616666666669"/>
    <n v="46493.54"/>
    <s v="EUR"/>
    <d v="2018-12-09T00:00:00"/>
    <d v="2019-01-08T00:00:00"/>
    <s v="Echue"/>
    <s v="Impayée"/>
    <s v="Normal"/>
    <n v="0"/>
    <m/>
    <n v="46493.54"/>
    <n v="502"/>
    <n v="472"/>
    <s v="-"/>
  </r>
  <r>
    <s v="F285208"/>
    <x v="1"/>
    <d v="2018-12-08T00:00:00"/>
    <s v="Transformation digitale"/>
    <s v="P84DRIE"/>
    <n v="9659.65"/>
    <n v="11591.58"/>
    <s v="EUR"/>
    <d v="2018-12-08T00:00:00"/>
    <d v="2019-01-07T00:00:00"/>
    <s v="Echue"/>
    <s v="Impayée"/>
    <s v="Normal"/>
    <n v="0"/>
    <m/>
    <n v="11591.58"/>
    <n v="503"/>
    <n v="473"/>
    <s v="-"/>
  </r>
  <r>
    <s v="F644678"/>
    <x v="6"/>
    <d v="2018-12-08T00:00:00"/>
    <s v="Mise en place outil compta 4"/>
    <s v="P68JAKX"/>
    <n v="14487.416666666668"/>
    <n v="17384.900000000001"/>
    <s v="EUR"/>
    <d v="2018-12-08T00:00:00"/>
    <d v="2019-01-07T00:00:00"/>
    <s v="Echue"/>
    <s v="Impayée"/>
    <s v="Normal"/>
    <n v="0"/>
    <m/>
    <n v="17384.900000000001"/>
    <n v="503"/>
    <n v="473"/>
    <s v="-"/>
  </r>
  <r>
    <s v="F940975"/>
    <x v="7"/>
    <d v="2018-12-07T00:00:00"/>
    <s v="Mise en place outil compta 1"/>
    <s v="P83VKAT"/>
    <n v="25248.416666666668"/>
    <n v="30298.1"/>
    <s v="EUR"/>
    <d v="2018-12-07T00:00:00"/>
    <d v="2019-01-06T00:00:00"/>
    <s v="Echue"/>
    <s v="Impayée"/>
    <s v="Normal"/>
    <n v="0"/>
    <m/>
    <n v="30298.1"/>
    <n v="504"/>
    <n v="474"/>
    <s v="-"/>
  </r>
  <r>
    <s v="F622303"/>
    <x v="0"/>
    <d v="2018-12-07T00:00:00"/>
    <s v="Formation SCRUM"/>
    <s v="P68CMBT"/>
    <n v="23328.916666666668"/>
    <n v="27994.7"/>
    <s v="EUR"/>
    <d v="2018-12-07T00:00:00"/>
    <d v="2019-01-06T00:00:00"/>
    <s v="Echue"/>
    <s v="Impayée"/>
    <s v="Normal"/>
    <n v="0"/>
    <m/>
    <n v="27994.7"/>
    <n v="504"/>
    <n v="474"/>
    <s v="-"/>
  </r>
  <r>
    <s v="F974007"/>
    <x v="7"/>
    <d v="2018-12-06T00:00:00"/>
    <s v="Formation SCRUM"/>
    <s v="P65HHRS"/>
    <n v="5073.6583333333338"/>
    <n v="6088.39"/>
    <s v="EUR"/>
    <d v="2018-12-06T00:00:00"/>
    <d v="2019-01-05T00:00:00"/>
    <s v="Echue"/>
    <s v="Impayée"/>
    <s v="Normal"/>
    <n v="0"/>
    <m/>
    <n v="6088.39"/>
    <n v="505"/>
    <n v="475"/>
    <s v="-"/>
  </r>
  <r>
    <s v="F451206"/>
    <x v="0"/>
    <d v="2018-12-05T00:00:00"/>
    <s v="Transformation digitale"/>
    <s v="P86YOSF"/>
    <n v="2684.6333333333332"/>
    <n v="3221.56"/>
    <s v="EUR"/>
    <d v="2018-12-05T00:00:00"/>
    <d v="2019-01-04T00:00:00"/>
    <s v="Echue"/>
    <s v="Impayée"/>
    <s v="Normal"/>
    <n v="0"/>
    <m/>
    <n v="3221.56"/>
    <n v="506"/>
    <n v="476"/>
    <s v="-"/>
  </r>
  <r>
    <s v="F662168"/>
    <x v="8"/>
    <d v="2018-12-05T00:00:00"/>
    <s v="Transformation digitale"/>
    <s v="P80WBIN"/>
    <n v="11691.566666666666"/>
    <n v="14029.88"/>
    <s v="EUR"/>
    <d v="2018-12-05T00:00:00"/>
    <d v="2019-01-04T00:00:00"/>
    <s v="Encaissée"/>
    <s v="Encaissée"/>
    <s v="Normal"/>
    <n v="14029.88"/>
    <d v="2019-01-14T00:00:00"/>
    <n v="0"/>
    <s v="-"/>
    <s v="-"/>
    <n v="10"/>
  </r>
  <r>
    <s v="F923149"/>
    <x v="8"/>
    <d v="2018-12-04T00:00:00"/>
    <s v="Mise en place outil compta 4"/>
    <s v="P75SRFH"/>
    <n v="30946.76666666667"/>
    <n v="37136.120000000003"/>
    <s v="EUR"/>
    <d v="2018-12-04T00:00:00"/>
    <d v="2019-01-03T00:00:00"/>
    <s v="Echue"/>
    <s v="Impayée"/>
    <s v="Normal"/>
    <n v="0"/>
    <m/>
    <n v="37136.120000000003"/>
    <n v="507"/>
    <n v="477"/>
    <s v="-"/>
  </r>
  <r>
    <s v="F631187"/>
    <x v="9"/>
    <d v="2018-12-03T00:00:00"/>
    <s v="Initiation au projet agilité rocktool"/>
    <s v="P90JSQV"/>
    <n v="38226.449999999997"/>
    <n v="45871.74"/>
    <s v="EUR"/>
    <d v="2018-12-03T00:00:00"/>
    <d v="2019-01-02T00:00:00"/>
    <s v="Echue"/>
    <s v="Impayée"/>
    <s v="Normal"/>
    <n v="0"/>
    <m/>
    <n v="45871.74"/>
    <n v="508"/>
    <n v="478"/>
    <s v="-"/>
  </r>
  <r>
    <s v="F830699"/>
    <x v="10"/>
    <d v="2018-12-02T00:00:00"/>
    <s v="Transformation digitale"/>
    <s v="P89FVHI"/>
    <n v="3709.4500000000003"/>
    <n v="4451.34"/>
    <s v="EUR"/>
    <d v="2018-12-02T00:00:00"/>
    <d v="2019-01-01T00:00:00"/>
    <s v="Encaissée"/>
    <s v="Encaissée"/>
    <s v="Normal"/>
    <n v="4451.34"/>
    <d v="2019-02-13T00:00:00"/>
    <n v="0"/>
    <s v="-"/>
    <s v="-"/>
    <n v="43"/>
  </r>
  <r>
    <s v="F390973"/>
    <x v="8"/>
    <d v="2018-12-01T00:00:00"/>
    <s v="Initiation au projet agilité rocktool"/>
    <s v="P67JTRA"/>
    <n v="20796.883333333331"/>
    <n v="24956.26"/>
    <s v="EUR"/>
    <d v="2018-12-01T00:00:00"/>
    <d v="2018-12-31T00:00:00"/>
    <s v="Echue"/>
    <s v="Impayée"/>
    <s v="Normal"/>
    <n v="0"/>
    <m/>
    <n v="24956.26"/>
    <n v="510"/>
    <n v="480"/>
    <s v="-"/>
  </r>
  <r>
    <s v="F633450"/>
    <x v="11"/>
    <d v="2018-12-01T00:00:00"/>
    <s v="Mission de consulting RH"/>
    <s v="P82KIUG"/>
    <n v="38796.441666666673"/>
    <n v="46555.73"/>
    <s v="EUR"/>
    <d v="2018-12-01T00:00:00"/>
    <d v="2018-12-31T00:00:00"/>
    <s v="Echue"/>
    <s v="Impayée"/>
    <s v="Normal"/>
    <n v="0"/>
    <m/>
    <n v="46555.73"/>
    <n v="510"/>
    <n v="480"/>
    <s v="-"/>
  </r>
  <r>
    <s v="F541853"/>
    <x v="2"/>
    <d v="2018-11-30T00:00:00"/>
    <s v="Transformation digitale"/>
    <s v="P65CVPP"/>
    <n v="17707.75"/>
    <n v="21249.3"/>
    <s v="EUR"/>
    <d v="2018-11-30T00:00:00"/>
    <d v="2018-12-30T00:00:00"/>
    <s v="Echue"/>
    <s v="Impayée"/>
    <s v="Normal"/>
    <n v="0"/>
    <m/>
    <n v="21249.3"/>
    <n v="511"/>
    <n v="481"/>
    <s v="-"/>
  </r>
  <r>
    <s v="F929675"/>
    <x v="9"/>
    <d v="2018-11-29T00:00:00"/>
    <s v="Initiation au projet agilité rocktool"/>
    <s v="P76VAHA"/>
    <n v="38666.633333333331"/>
    <n v="46399.96"/>
    <s v="EUR"/>
    <d v="2018-11-29T00:00:00"/>
    <d v="2018-12-29T00:00:00"/>
    <s v="Echue"/>
    <s v="Impayée"/>
    <s v="Normal"/>
    <n v="0"/>
    <m/>
    <n v="46399.96"/>
    <n v="512"/>
    <n v="482"/>
    <s v="-"/>
  </r>
  <r>
    <s v="F53478"/>
    <x v="6"/>
    <d v="2018-11-28T00:00:00"/>
    <s v="Formation SCRUM"/>
    <s v="P67UFPA"/>
    <n v="16939.625"/>
    <n v="20327.55"/>
    <s v="EUR"/>
    <d v="2018-11-28T00:00:00"/>
    <d v="2018-12-28T00:00:00"/>
    <s v="Encaissée"/>
    <s v="Encaissée"/>
    <s v="Normal"/>
    <n v="20327.55"/>
    <d v="2019-01-25T00:00:00"/>
    <n v="0"/>
    <s v="-"/>
    <s v="-"/>
    <n v="28"/>
  </r>
  <r>
    <s v="F232417"/>
    <x v="1"/>
    <d v="2018-11-27T00:00:00"/>
    <s v="Mission de consulting RH"/>
    <s v="P73ZNCL"/>
    <n v="21334.533333333333"/>
    <n v="25601.439999999999"/>
    <s v="EUR"/>
    <d v="2018-11-27T00:00:00"/>
    <d v="2018-12-27T00:00:00"/>
    <s v="Echue"/>
    <s v="Impayée"/>
    <s v="Normal"/>
    <n v="0"/>
    <m/>
    <n v="25601.439999999999"/>
    <n v="514"/>
    <n v="484"/>
    <s v="-"/>
  </r>
  <r>
    <s v="F720912"/>
    <x v="6"/>
    <d v="2018-11-26T00:00:00"/>
    <s v="Accompagnement au changement organisationel"/>
    <s v="P72NOPP"/>
    <n v="6505.8249999999998"/>
    <n v="7806.99"/>
    <s v="EUR"/>
    <d v="2018-11-26T00:00:00"/>
    <d v="2018-12-26T00:00:00"/>
    <s v="Echue"/>
    <s v="Impayée"/>
    <s v="Normal"/>
    <n v="0"/>
    <m/>
    <n v="7806.99"/>
    <n v="515"/>
    <n v="485"/>
    <s v="-"/>
  </r>
  <r>
    <s v="F536129"/>
    <x v="1"/>
    <d v="2018-11-25T00:00:00"/>
    <s v="Mise en place outil compta 4"/>
    <s v="P86OPBQ"/>
    <n v="9450.2583333333332"/>
    <n v="11340.31"/>
    <s v="EUR"/>
    <d v="2018-11-25T00:00:00"/>
    <d v="2018-12-25T00:00:00"/>
    <s v="Echue"/>
    <s v="Impayée"/>
    <s v="Normal"/>
    <n v="0"/>
    <m/>
    <n v="11340.31"/>
    <n v="516"/>
    <n v="486"/>
    <s v="-"/>
  </r>
  <r>
    <s v="F407817"/>
    <x v="12"/>
    <d v="2018-11-24T00:00:00"/>
    <s v="Accompagnement au changement organisationel"/>
    <s v="P80EMPY"/>
    <n v="18968.091666666667"/>
    <n v="22761.71"/>
    <s v="EUR"/>
    <d v="2018-11-24T00:00:00"/>
    <d v="2018-12-24T00:00:00"/>
    <s v="Echue"/>
    <s v="Impayée"/>
    <s v="Normal"/>
    <n v="0"/>
    <m/>
    <n v="22761.71"/>
    <n v="517"/>
    <n v="487"/>
    <s v="-"/>
  </r>
  <r>
    <s v="F958713"/>
    <x v="10"/>
    <d v="2018-11-23T00:00:00"/>
    <s v="Mission de consulting RH"/>
    <s v="P72AZOQ"/>
    <n v="33925.133333333339"/>
    <n v="40710.160000000003"/>
    <s v="EUR"/>
    <d v="2018-11-23T00:00:00"/>
    <d v="2018-12-23T00:00:00"/>
    <s v="Encaissée"/>
    <s v="Encaissée"/>
    <s v="Normal"/>
    <n v="40710.160000000003"/>
    <d v="2019-01-23T00:00:00"/>
    <n v="0"/>
    <s v="-"/>
    <s v="-"/>
    <n v="31"/>
  </r>
  <r>
    <s v="F621352"/>
    <x v="3"/>
    <d v="2018-11-22T00:00:00"/>
    <s v="Mise en place outil compta 5"/>
    <s v="P90VNBG"/>
    <n v="15004.475"/>
    <n v="18005.37"/>
    <s v="EUR"/>
    <d v="2018-11-22T00:00:00"/>
    <d v="2018-12-22T00:00:00"/>
    <s v="Encaissée"/>
    <s v="Encaissée"/>
    <s v="Normal"/>
    <n v="18005.37"/>
    <d v="2019-02-05T00:00:00"/>
    <n v="0"/>
    <s v="-"/>
    <s v="-"/>
    <n v="45"/>
  </r>
  <r>
    <s v="F908474"/>
    <x v="11"/>
    <d v="2018-11-21T00:00:00"/>
    <s v="Transformation digitale"/>
    <s v="P78TGCK"/>
    <n v="4183.1083333333336"/>
    <n v="5019.7299999999996"/>
    <s v="EUR"/>
    <d v="2018-11-21T00:00:00"/>
    <d v="2018-12-21T00:00:00"/>
    <s v="Encaissée"/>
    <s v="Encaissée"/>
    <s v="Normal"/>
    <n v="5019.7299999999996"/>
    <d v="2019-01-28T00:00:00"/>
    <n v="0"/>
    <s v="-"/>
    <s v="-"/>
    <n v="38"/>
  </r>
  <r>
    <s v="F282238"/>
    <x v="10"/>
    <d v="2018-11-20T00:00:00"/>
    <s v="Accompagnement au changement organisationel"/>
    <s v="P90VXCE"/>
    <n v="3022.0333333333333"/>
    <n v="3626.44"/>
    <s v="EUR"/>
    <d v="2018-11-20T00:00:00"/>
    <d v="2018-12-20T00:00:00"/>
    <s v="Echue"/>
    <s v="Impayée"/>
    <s v="Normal"/>
    <n v="0"/>
    <m/>
    <n v="3626.44"/>
    <n v="521"/>
    <n v="491"/>
    <s v="-"/>
  </r>
  <r>
    <s v="F828192"/>
    <x v="13"/>
    <d v="2018-11-19T00:00:00"/>
    <s v="Formation SCRUM"/>
    <s v="P90EIVV"/>
    <n v="31809.391666666666"/>
    <n v="38171.269999999997"/>
    <s v="EUR"/>
    <d v="2018-11-19T00:00:00"/>
    <d v="2018-12-19T00:00:00"/>
    <s v="Encaissée"/>
    <s v="Encaissée"/>
    <s v="Normal"/>
    <n v="38171.269999999997"/>
    <d v="2018-12-24T00:00:00"/>
    <n v="0"/>
    <s v="-"/>
    <s v="-"/>
    <n v="5"/>
  </r>
  <r>
    <s v="F217094"/>
    <x v="14"/>
    <d v="2018-11-18T00:00:00"/>
    <s v="Accompagnement au changement organisationel"/>
    <s v="P69AJJX"/>
    <n v="24268.575000000001"/>
    <n v="29122.29"/>
    <s v="EUR"/>
    <d v="2018-11-18T00:00:00"/>
    <d v="2018-12-18T00:00:00"/>
    <s v="Echue"/>
    <s v="Impayée"/>
    <s v="Normal"/>
    <n v="0"/>
    <m/>
    <n v="29122.29"/>
    <n v="523"/>
    <n v="493"/>
    <s v="-"/>
  </r>
  <r>
    <s v="F344048"/>
    <x v="8"/>
    <d v="2018-11-16T00:00:00"/>
    <s v="Mise en place outil compta 1"/>
    <s v="P89PDNT"/>
    <n v="2500.9083333333301"/>
    <n v="3001.09"/>
    <s v="EUR"/>
    <d v="2018-11-16T00:00:00"/>
    <d v="2018-12-16T00:00:00"/>
    <s v="Echue"/>
    <s v="Impayée"/>
    <s v="Normal"/>
    <n v="0"/>
    <m/>
    <n v="3001.09"/>
    <n v="525"/>
    <n v="495"/>
    <s v="-"/>
  </r>
  <r>
    <s v="F363973"/>
    <x v="7"/>
    <d v="2018-11-15T00:00:00"/>
    <s v="Formation SCRUM"/>
    <s v="P71XEDK"/>
    <n v="14941.691666666666"/>
    <n v="17930.03"/>
    <s v="EUR"/>
    <d v="2018-11-15T00:00:00"/>
    <d v="2018-12-15T00:00:00"/>
    <s v="Echue"/>
    <s v="Impayée"/>
    <s v="Normal"/>
    <n v="0"/>
    <m/>
    <n v="17930.03"/>
    <n v="526"/>
    <n v="496"/>
    <s v="-"/>
  </r>
  <r>
    <s v="F393299"/>
    <x v="2"/>
    <d v="2018-11-14T00:00:00"/>
    <s v="Transformation digitale"/>
    <s v="P81YOUH"/>
    <n v="29255.733333333334"/>
    <n v="35106.879999999997"/>
    <s v="EUR"/>
    <d v="2018-11-14T00:00:00"/>
    <d v="2018-12-14T00:00:00"/>
    <s v="Echue"/>
    <s v="Impayée"/>
    <s v="Normal"/>
    <n v="0"/>
    <m/>
    <n v="35106.879999999997"/>
    <n v="527"/>
    <n v="497"/>
    <s v="-"/>
  </r>
  <r>
    <s v="F84139"/>
    <x v="9"/>
    <d v="2018-11-13T00:00:00"/>
    <s v="Mise en place outil compta 2"/>
    <s v="P85MZCR"/>
    <n v="7276.8166666666675"/>
    <n v="8732.18"/>
    <s v="EUR"/>
    <d v="2018-11-13T00:00:00"/>
    <d v="2018-12-13T00:00:00"/>
    <s v="Echue"/>
    <s v="Paiement Partiel"/>
    <s v="Normal"/>
    <n v="732.18"/>
    <d v="2018-12-13T00:00:00"/>
    <n v="8000"/>
    <n v="528"/>
    <n v="498"/>
    <s v="-"/>
  </r>
  <r>
    <s v="F955826"/>
    <x v="15"/>
    <d v="2018-11-12T00:00:00"/>
    <s v="Mission de consulting RH"/>
    <s v="P83NPPZ"/>
    <n v="7805.9750000000004"/>
    <n v="9367.17"/>
    <s v="EUR"/>
    <d v="2018-11-12T00:00:00"/>
    <d v="2018-12-12T00:00:00"/>
    <s v="Encaissée"/>
    <s v="Encaissée"/>
    <s v="Normal"/>
    <n v="9367.17"/>
    <d v="2019-01-25T00:00:00"/>
    <n v="0"/>
    <s v="-"/>
    <s v="-"/>
    <n v="44"/>
  </r>
  <r>
    <s v="F194416"/>
    <x v="6"/>
    <d v="2018-11-10T00:00:00"/>
    <s v="Formation SCRUM"/>
    <s v="P67AHZS"/>
    <n v="31883.125"/>
    <n v="38259.75"/>
    <s v="EUR"/>
    <d v="2018-11-10T00:00:00"/>
    <d v="2018-12-10T00:00:00"/>
    <s v="Encaissée"/>
    <s v="Encaissée"/>
    <s v="Normal"/>
    <n v="38259.75"/>
    <d v="2019-01-05T00:00:00"/>
    <n v="0"/>
    <s v="-"/>
    <s v="-"/>
    <n v="26"/>
  </r>
  <r>
    <s v="F408257"/>
    <x v="16"/>
    <d v="2018-11-09T00:00:00"/>
    <s v="Initiation au projet agilité rocktool"/>
    <s v="P78RJMR"/>
    <n v="35105.65"/>
    <n v="42126.78"/>
    <s v="EUR"/>
    <d v="2018-11-09T00:00:00"/>
    <d v="2018-12-09T00:00:00"/>
    <s v="Encaissée"/>
    <s v="Encaissée"/>
    <s v="Normal"/>
    <n v="42126.78"/>
    <d v="2019-01-03T00:00:00"/>
    <n v="0"/>
    <s v="-"/>
    <s v="-"/>
    <n v="25"/>
  </r>
  <r>
    <s v="F271391"/>
    <x v="14"/>
    <d v="2018-11-08T00:00:00"/>
    <s v="Formation SCRUM"/>
    <s v="P83CTXC"/>
    <n v="41042.408333333333"/>
    <n v="49250.89"/>
    <s v="EUR"/>
    <d v="2018-11-08T00:00:00"/>
    <d v="2018-12-08T00:00:00"/>
    <s v="Encaissée"/>
    <s v="Encaissée"/>
    <s v="Normal"/>
    <n v="49250.89"/>
    <d v="2018-12-16T00:00:00"/>
    <n v="0"/>
    <s v="-"/>
    <s v="-"/>
    <n v="8"/>
  </r>
  <r>
    <s v="F670958"/>
    <x v="6"/>
    <d v="2018-11-07T00:00:00"/>
    <s v="Initiation au projet agilité rocktool"/>
    <s v="P82FYMU"/>
    <n v="3641.4083333333333"/>
    <n v="4369.6899999999996"/>
    <s v="EUR"/>
    <d v="2018-11-07T00:00:00"/>
    <d v="2018-12-07T00:00:00"/>
    <s v="Encaissée"/>
    <s v="Encaissée"/>
    <s v="Normal"/>
    <n v="4369.6899999999996"/>
    <d v="2019-01-09T00:00:00"/>
    <n v="0"/>
    <s v="-"/>
    <s v="-"/>
    <n v="33"/>
  </r>
  <r>
    <s v="F954971"/>
    <x v="0"/>
    <d v="2018-11-05T00:00:00"/>
    <s v="Mise en place outil compta 2"/>
    <s v="P73AKKR"/>
    <n v="9007.5250000000015"/>
    <n v="10809.03"/>
    <s v="EUR"/>
    <d v="2018-11-05T00:00:00"/>
    <d v="2018-12-05T00:00:00"/>
    <s v="Encaissée"/>
    <s v="Encaissée"/>
    <s v="Normal"/>
    <n v="10809.03"/>
    <d v="2018-12-11T00:00:00"/>
    <n v="0"/>
    <s v="-"/>
    <s v="-"/>
    <n v="6"/>
  </r>
  <r>
    <s v="F202047"/>
    <x v="17"/>
    <d v="2018-11-04T00:00:00"/>
    <s v="Initiation au projet agilité rocktool"/>
    <s v="P72OTAM"/>
    <n v="3280.2666666666669"/>
    <n v="3936.32"/>
    <s v="EUR"/>
    <d v="2018-11-04T00:00:00"/>
    <d v="2018-12-04T00:00:00"/>
    <s v="Encaissée"/>
    <s v="Encaissée"/>
    <s v="Normal"/>
    <n v="3936.32"/>
    <d v="2018-12-11T00:00:00"/>
    <n v="0"/>
    <s v="-"/>
    <s v="-"/>
    <n v="7"/>
  </r>
  <r>
    <s v="F652107"/>
    <x v="0"/>
    <d v="2018-11-03T00:00:00"/>
    <s v="Formation SCRUM"/>
    <s v="P80ZSAC"/>
    <n v="38998.758333333339"/>
    <n v="46798.51"/>
    <s v="EUR"/>
    <d v="2018-11-03T00:00:00"/>
    <d v="2018-12-03T00:00:00"/>
    <s v="Encaissée"/>
    <s v="Encaissée"/>
    <s v="Normal"/>
    <n v="46798.51"/>
    <d v="2018-12-28T00:00:00"/>
    <n v="0"/>
    <s v="-"/>
    <s v="-"/>
    <n v="25"/>
  </r>
  <r>
    <s v="F637593"/>
    <x v="10"/>
    <d v="2018-11-01T00:00:00"/>
    <s v="Initiation au projet agilité rocktool"/>
    <s v="P65LWBX"/>
    <n v="4540.9000000000005"/>
    <n v="5449.08"/>
    <s v="EUR"/>
    <d v="2018-11-01T00:00:00"/>
    <d v="2018-12-01T00:00:00"/>
    <s v="Encaissée"/>
    <s v="Encaissée"/>
    <s v="Normal"/>
    <n v="5449.08"/>
    <d v="2019-01-11T00:00:00"/>
    <n v="0"/>
    <s v="-"/>
    <s v="-"/>
    <n v="41"/>
  </r>
  <r>
    <s v="F450660"/>
    <x v="6"/>
    <d v="2018-10-31T00:00:00"/>
    <s v="Formation RH"/>
    <s v="P68FHCF"/>
    <n v="39305.26666666667"/>
    <n v="47166.32"/>
    <s v="EUR"/>
    <d v="2018-10-31T00:00:00"/>
    <d v="2018-11-30T00:00:00"/>
    <s v="Encaissée"/>
    <s v="Encaissée"/>
    <s v="Normal"/>
    <n v="47166.32"/>
    <d v="2019-01-09T00:00:00"/>
    <n v="0"/>
    <s v="-"/>
    <s v="-"/>
    <n v="40"/>
  </r>
  <r>
    <s v="F849021"/>
    <x v="0"/>
    <d v="2018-10-30T00:00:00"/>
    <s v="Accompagnement au changement organisationel"/>
    <s v="P71MIMH"/>
    <n v="19122.183333333334"/>
    <n v="22946.62"/>
    <s v="EUR"/>
    <d v="2018-10-30T00:00:00"/>
    <d v="2018-11-29T00:00:00"/>
    <s v="Encaissée"/>
    <s v="Encaissée"/>
    <s v="Normal"/>
    <n v="22946.62"/>
    <d v="2018-12-25T00:00:00"/>
    <n v="0"/>
    <s v="-"/>
    <s v="-"/>
    <n v="26"/>
  </r>
  <r>
    <s v="F432500"/>
    <x v="6"/>
    <d v="2018-10-28T00:00:00"/>
    <s v="Mission de consulting RH"/>
    <s v="P84HHQG"/>
    <n v="19034.275000000001"/>
    <n v="22841.13"/>
    <s v="EUR"/>
    <d v="2018-10-28T00:00:00"/>
    <d v="2018-11-27T00:00:00"/>
    <s v="Encaissée"/>
    <s v="Encaissée"/>
    <s v="Normal"/>
    <n v="22841.13"/>
    <d v="2018-12-04T00:00:00"/>
    <n v="0"/>
    <s v="-"/>
    <s v="-"/>
    <n v="7"/>
  </r>
  <r>
    <s v="F835431"/>
    <x v="8"/>
    <d v="2018-10-27T00:00:00"/>
    <s v="Mise en place outil compta 1"/>
    <s v="P83SWOJ"/>
    <n v="34638.841666666667"/>
    <n v="41566.61"/>
    <s v="EUR"/>
    <d v="2018-10-27T00:00:00"/>
    <d v="2018-11-26T00:00:00"/>
    <s v="Encaissée"/>
    <s v="Encaissée"/>
    <s v="Normal"/>
    <n v="41566.61"/>
    <d v="2018-11-29T00:00:00"/>
    <n v="0"/>
    <s v="-"/>
    <s v="-"/>
    <n v="3"/>
  </r>
  <r>
    <s v="F607549"/>
    <x v="15"/>
    <d v="2018-10-25T00:00:00"/>
    <s v="Formation RH"/>
    <s v="P74ETZS"/>
    <n v="23708.250000000004"/>
    <n v="28449.9"/>
    <s v="EUR"/>
    <d v="2018-10-25T00:00:00"/>
    <d v="2018-11-24T00:00:00"/>
    <s v="Encaissée"/>
    <s v="Encaissée"/>
    <s v="Normal"/>
    <n v="28449.9"/>
    <d v="2018-12-02T00:00:00"/>
    <n v="0"/>
    <s v="-"/>
    <s v="-"/>
    <n v="8"/>
  </r>
  <r>
    <s v="F264921"/>
    <x v="17"/>
    <d v="2018-10-24T00:00:00"/>
    <s v="Initiation au projet agilité rocktool"/>
    <s v="P81PWUZ"/>
    <n v="10095.583333333334"/>
    <n v="12114.7"/>
    <s v="EUR"/>
    <d v="2018-10-24T00:00:00"/>
    <d v="2018-11-23T00:00:00"/>
    <s v="Encaissée"/>
    <s v="Encaissée"/>
    <s v="Normal"/>
    <n v="12114.7"/>
    <d v="2018-12-03T00:00:00"/>
    <n v="0"/>
    <s v="-"/>
    <s v="-"/>
    <n v="10"/>
  </r>
  <r>
    <s v="F62600"/>
    <x v="11"/>
    <d v="2018-10-22T00:00:00"/>
    <s v="Transformation digitale"/>
    <s v="P85EHKS"/>
    <n v="9280.25"/>
    <n v="11136.3"/>
    <s v="EUR"/>
    <d v="2018-10-22T00:00:00"/>
    <d v="2018-11-21T00:00:00"/>
    <s v="Encaissée"/>
    <s v="Encaissée"/>
    <s v="Normal"/>
    <n v="11136.3"/>
    <d v="2018-12-08T00:00:00"/>
    <n v="0"/>
    <s v="-"/>
    <s v="-"/>
    <n v="17"/>
  </r>
  <r>
    <s v="F593369"/>
    <x v="0"/>
    <d v="2018-10-21T00:00:00"/>
    <s v="Transformation digitale"/>
    <s v="P80QMZC"/>
    <n v="27640.383333333335"/>
    <n v="33168.46"/>
    <s v="EUR"/>
    <d v="2018-10-21T00:00:00"/>
    <d v="2018-11-20T00:00:00"/>
    <s v="Encaissée"/>
    <s v="Encaissée"/>
    <s v="Normal"/>
    <n v="33168.46"/>
    <d v="2018-12-23T00:00:00"/>
    <n v="0"/>
    <s v="-"/>
    <s v="-"/>
    <n v="33"/>
  </r>
  <r>
    <s v="F458369"/>
    <x v="14"/>
    <d v="2018-10-19T00:00:00"/>
    <s v="Accompagnement au changement organisationel"/>
    <s v="P77ZACX"/>
    <n v="12614.783333333333"/>
    <n v="15137.74"/>
    <s v="EUR"/>
    <d v="2018-10-19T00:00:00"/>
    <d v="2018-11-18T00:00:00"/>
    <s v="Encaissée"/>
    <s v="Encaissée"/>
    <s v="Normal"/>
    <n v="15137.74"/>
    <d v="2018-11-26T00:00:00"/>
    <n v="0"/>
    <s v="-"/>
    <s v="-"/>
    <n v="8"/>
  </r>
  <r>
    <s v="F160043"/>
    <x v="9"/>
    <d v="2018-10-18T00:00:00"/>
    <s v="Formation RH"/>
    <s v="P74EFJJ"/>
    <n v="39908.35"/>
    <n v="47890.02"/>
    <s v="EUR"/>
    <d v="2018-10-18T00:00:00"/>
    <d v="2018-11-17T00:00:00"/>
    <s v="Encaissée"/>
    <s v="Encaissée"/>
    <s v="Normal"/>
    <n v="47890.02"/>
    <d v="2018-12-25T00:00:00"/>
    <n v="0"/>
    <s v="-"/>
    <s v="-"/>
    <n v="38"/>
  </r>
  <r>
    <s v="F28518"/>
    <x v="18"/>
    <d v="2018-10-16T00:00:00"/>
    <s v="Formation SCRUM"/>
    <s v="P87RMTA"/>
    <n v="8951.4833333333336"/>
    <n v="10741.78"/>
    <s v="EUR"/>
    <d v="2018-10-16T00:00:00"/>
    <d v="2018-11-15T00:00:00"/>
    <s v="Encaissée"/>
    <s v="Encaissée"/>
    <s v="Normal"/>
    <n v="10741.78"/>
    <d v="2018-12-17T00:00:00"/>
    <n v="0"/>
    <s v="-"/>
    <s v="-"/>
    <n v="32"/>
  </r>
  <r>
    <s v="F306455"/>
    <x v="10"/>
    <s v="2018-10-15"/>
    <s v="Mission de consulting RH"/>
    <s v="P75EJCY"/>
    <n v="21082.025000000001"/>
    <n v="25298.43"/>
    <s v="EUR"/>
    <d v="2018-10-15T00:00:00"/>
    <d v="2018-11-14T00:00:00"/>
    <s v="Encaissée"/>
    <s v="Encaissée"/>
    <s v="Normal"/>
    <n v="25298.43"/>
    <d v="2018-12-15T00:00:00"/>
    <n v="0"/>
    <s v="-"/>
    <s v="-"/>
    <n v="31"/>
  </r>
  <r>
    <s v="F510049"/>
    <x v="16"/>
    <d v="2018-10-13T00:00:00"/>
    <s v="Formation SCRUM"/>
    <s v="P85EVRU"/>
    <n v="28023.433333333338"/>
    <n v="33628.120000000003"/>
    <s v="EUR"/>
    <d v="2018-10-13T00:00:00"/>
    <d v="2018-11-12T00:00:00"/>
    <s v="Encaissée"/>
    <s v="Encaissée"/>
    <s v="Normal"/>
    <n v="33628.120000000003"/>
    <d v="2018-12-16T00:00:00"/>
    <n v="0"/>
    <s v="-"/>
    <s v="-"/>
    <n v="34"/>
  </r>
  <r>
    <s v="F550745"/>
    <x v="12"/>
    <d v="2018-10-12T00:00:00"/>
    <s v="Mission de consulting RH"/>
    <s v="P83XCTK"/>
    <n v="28530.65"/>
    <n v="34236.78"/>
    <s v="EUR"/>
    <d v="2018-10-12T00:00:00"/>
    <d v="2018-11-11T00:00:00"/>
    <s v="Encaissée"/>
    <s v="Encaissée"/>
    <s v="Normal"/>
    <n v="34236.78"/>
    <d v="2018-11-27T00:00:00"/>
    <n v="0"/>
    <s v="-"/>
    <s v="-"/>
    <n v="16"/>
  </r>
  <r>
    <s v="F584189"/>
    <x v="15"/>
    <d v="2018-10-10T00:00:00"/>
    <s v="Mise en place outil compta 5"/>
    <s v="P80BSTL"/>
    <n v="12595.291666666668"/>
    <n v="15114.35"/>
    <s v="EUR"/>
    <d v="2018-10-10T00:00:00"/>
    <d v="2018-11-09T00:00:00"/>
    <s v="Encaissée"/>
    <s v="Encaissée"/>
    <s v="Normal"/>
    <n v="15114.35"/>
    <d v="2018-12-06T00:00:00"/>
    <n v="0"/>
    <s v="-"/>
    <s v="-"/>
    <n v="27"/>
  </r>
  <r>
    <s v="F552928"/>
    <x v="6"/>
    <d v="2018-10-09T00:00:00"/>
    <s v="Accompagnement au changement organisationel"/>
    <s v="P72CLYO"/>
    <n v="12673.458333333334"/>
    <n v="15208.15"/>
    <s v="EUR"/>
    <d v="2018-10-09T00:00:00"/>
    <d v="2018-11-08T00:00:00"/>
    <s v="Encaissée"/>
    <s v="Encaissée"/>
    <s v="Normal"/>
    <n v="15208.15"/>
    <d v="2018-12-22T00:00:00"/>
    <n v="0"/>
    <s v="-"/>
    <s v="-"/>
    <n v="44"/>
  </r>
  <r>
    <s v="F33008"/>
    <x v="16"/>
    <d v="2018-10-07T00:00:00"/>
    <s v="Formation RH"/>
    <s v="P70GDNB"/>
    <n v="13227.283333333333"/>
    <n v="15872.74"/>
    <s v="EUR"/>
    <d v="2018-10-07T00:00:00"/>
    <d v="2018-11-06T00:00:00"/>
    <s v="Encaissée"/>
    <s v="Encaissée"/>
    <s v="Normal"/>
    <n v="15872.74"/>
    <d v="2018-11-29T00:00:00"/>
    <n v="0"/>
    <s v="-"/>
    <s v="-"/>
    <n v="23"/>
  </r>
  <r>
    <s v="F514602"/>
    <x v="4"/>
    <d v="2018-10-06T00:00:00"/>
    <s v="Initiation au projet agilité rocktool"/>
    <s v="P65NYUW"/>
    <n v="9517.1916666666657"/>
    <n v="11420.63"/>
    <s v="EUR"/>
    <d v="2018-10-06T00:00:00"/>
    <d v="2018-11-05T00:00:00"/>
    <s v="Encaissée"/>
    <s v="Encaissée"/>
    <s v="Normal"/>
    <n v="11420.63"/>
    <d v="2018-12-12T00:00:00"/>
    <n v="0"/>
    <s v="-"/>
    <s v="-"/>
    <n v="37"/>
  </r>
  <r>
    <s v="F725438"/>
    <x v="1"/>
    <d v="2018-10-04T00:00:00"/>
    <s v="Mise en place outil compta 4"/>
    <s v="P78KANK"/>
    <n v="15222.941666666666"/>
    <n v="18267.53"/>
    <s v="EUR"/>
    <d v="2018-10-04T00:00:00"/>
    <d v="2018-11-03T00:00:00"/>
    <s v="Encaissée"/>
    <s v="Encaissée"/>
    <s v="Normal"/>
    <n v="18267.53"/>
    <d v="2018-12-05T00:00:00"/>
    <n v="0"/>
    <s v="-"/>
    <s v="-"/>
    <n v="32"/>
  </r>
  <r>
    <s v="F864131"/>
    <x v="4"/>
    <d v="2018-10-02T00:00:00"/>
    <s v="Mission de consulting RH"/>
    <s v="P84PLJX"/>
    <n v="34786.158333333333"/>
    <n v="41743.39"/>
    <s v="EUR"/>
    <d v="2018-10-02T00:00:00"/>
    <d v="2018-11-01T00:00:00"/>
    <s v="Encaissée"/>
    <s v="Encaissée"/>
    <s v="Normal"/>
    <n v="41743.39"/>
    <d v="2018-11-07T00:00:00"/>
    <n v="0"/>
    <s v="-"/>
    <s v="-"/>
    <n v="6"/>
  </r>
  <r>
    <s v="F132368"/>
    <x v="1"/>
    <d v="2018-10-01T00:00:00"/>
    <s v="Initiation au projet agilité rocktool"/>
    <s v="P71KBIE"/>
    <n v="40835"/>
    <n v="49002"/>
    <s v="EUR"/>
    <d v="2018-10-01T00:00:00"/>
    <d v="2018-10-31T00:00:00"/>
    <s v="Encaissée"/>
    <s v="Encaissée"/>
    <s v="Normal"/>
    <n v="49002"/>
    <d v="2018-12-13T00:00:00"/>
    <n v="0"/>
    <s v="-"/>
    <s v="-"/>
    <n v="43"/>
  </r>
  <r>
    <s v="F879963"/>
    <x v="1"/>
    <d v="2018-09-29T00:00:00"/>
    <s v="Mise en place outil compta 4"/>
    <s v="P88GNKT"/>
    <n v="40462.550000000003"/>
    <n v="48555.06"/>
    <s v="EUR"/>
    <d v="2018-09-29T00:00:00"/>
    <d v="2018-10-29T00:00:00"/>
    <s v="Encaissée"/>
    <s v="Encaissée"/>
    <s v="Normal"/>
    <n v="48555.06"/>
    <d v="2018-12-13T00:00:00"/>
    <n v="0"/>
    <s v="-"/>
    <s v="-"/>
    <n v="45"/>
  </r>
  <r>
    <s v="F483439"/>
    <x v="2"/>
    <d v="2018-09-27T00:00:00"/>
    <s v="Formation RH"/>
    <s v="P78SWYH"/>
    <n v="7974.4916666666668"/>
    <n v="9569.39"/>
    <s v="EUR"/>
    <d v="2018-09-27T00:00:00"/>
    <d v="2018-10-27T00:00:00"/>
    <s v="Encaissée"/>
    <s v="Encaissée"/>
    <s v="Normal"/>
    <n v="9569.39"/>
    <d v="2018-12-02T00:00:00"/>
    <n v="0"/>
    <s v="-"/>
    <s v="-"/>
    <n v="36"/>
  </r>
  <r>
    <s v="F810418"/>
    <x v="2"/>
    <d v="2018-09-26T00:00:00"/>
    <s v="Formation RH"/>
    <s v="P90GZGH"/>
    <n v="37856.791666666672"/>
    <n v="45428.15"/>
    <s v="EUR"/>
    <d v="2018-09-26T00:00:00"/>
    <d v="2018-10-26T00:00:00"/>
    <s v="Encaissée"/>
    <s v="Encaissée"/>
    <s v="Normal"/>
    <n v="45428.15"/>
    <d v="2018-11-28T00:00:00"/>
    <n v="0"/>
    <s v="-"/>
    <s v="-"/>
    <n v="33"/>
  </r>
  <r>
    <s v="F886201"/>
    <x v="16"/>
    <d v="2018-09-24T00:00:00"/>
    <s v="Formation RH"/>
    <s v="P84KCNJ"/>
    <n v="40716.324999999997"/>
    <n v="48859.59"/>
    <s v="EUR"/>
    <d v="2018-09-24T00:00:00"/>
    <d v="2018-10-24T00:00:00"/>
    <s v="Encaissée"/>
    <s v="Encaissée"/>
    <s v="Normal"/>
    <n v="48859.59"/>
    <d v="2018-11-18T00:00:00"/>
    <n v="0"/>
    <s v="-"/>
    <s v="-"/>
    <n v="25"/>
  </r>
  <r>
    <s v="F44579"/>
    <x v="11"/>
    <d v="2018-09-22T00:00:00"/>
    <s v="Accompagnement au changement organisationel"/>
    <s v="P77ATVV"/>
    <n v="27124.474999999999"/>
    <n v="32549.37"/>
    <s v="EUR"/>
    <d v="2018-09-22T00:00:00"/>
    <d v="2018-10-22T00:00:00"/>
    <s v="Encaissée"/>
    <s v="Encaissée"/>
    <s v="Normal"/>
    <n v="32549.37"/>
    <d v="2018-11-10T00:00:00"/>
    <n v="0"/>
    <s v="-"/>
    <s v="-"/>
    <n v="19"/>
  </r>
  <r>
    <s v="F361148"/>
    <x v="1"/>
    <d v="2018-09-21T00:00:00"/>
    <s v="Accompagnement au changement organisationel"/>
    <s v="P85SJPO"/>
    <n v="35859.158333333333"/>
    <n v="43030.99"/>
    <s v="EUR"/>
    <d v="2018-09-21T00:00:00"/>
    <d v="2018-10-21T00:00:00"/>
    <s v="Encaissée"/>
    <s v="Encaissée"/>
    <s v="Normal"/>
    <n v="43030.99"/>
    <d v="2018-11-30T00:00:00"/>
    <n v="0"/>
    <s v="-"/>
    <s v="-"/>
    <n v="40"/>
  </r>
  <r>
    <s v="F678870"/>
    <x v="7"/>
    <d v="2018-09-19T00:00:00"/>
    <s v="Mission de consulting RH"/>
    <s v="P76VLXB"/>
    <n v="26606.858333333334"/>
    <n v="31928.23"/>
    <s v="EUR"/>
    <d v="2018-09-19T00:00:00"/>
    <d v="2018-10-19T00:00:00"/>
    <s v="Encaissée"/>
    <s v="Encaissée"/>
    <s v="Normal"/>
    <n v="31928.23"/>
    <d v="2018-11-15T00:00:00"/>
    <n v="0"/>
    <s v="-"/>
    <s v="-"/>
    <n v="27"/>
  </r>
  <r>
    <s v="F341901"/>
    <x v="17"/>
    <d v="2018-09-17T00:00:00"/>
    <s v="Mission de consulting RH"/>
    <s v="P79SXCH"/>
    <n v="31701.791666666668"/>
    <n v="38042.15"/>
    <s v="EUR"/>
    <d v="2018-09-17T00:00:00"/>
    <d v="2018-10-17T00:00:00"/>
    <s v="Encaissée"/>
    <s v="Encaissée"/>
    <s v="Normal"/>
    <n v="38042.15"/>
    <d v="2018-11-13T00:00:00"/>
    <n v="0"/>
    <s v="-"/>
    <s v="-"/>
    <n v="27"/>
  </r>
  <r>
    <s v="F343593"/>
    <x v="18"/>
    <d v="2018-09-15T00:00:00"/>
    <s v="Formation SCRUM"/>
    <s v="P75ZHPC"/>
    <n v="33168.741666666669"/>
    <n v="39802.49"/>
    <s v="EUR"/>
    <d v="2018-09-15T00:00:00"/>
    <d v="2018-10-15T00:00:00"/>
    <s v="Encaissée"/>
    <s v="Encaissée"/>
    <s v="Normal"/>
    <n v="39802.49"/>
    <d v="2018-10-23T00:00:00"/>
    <n v="0"/>
    <s v="-"/>
    <s v="-"/>
    <n v="8"/>
  </r>
  <r>
    <s v="F82142"/>
    <x v="0"/>
    <d v="2018-09-14T00:00:00"/>
    <s v="Accompagnement au changement organisationel"/>
    <s v="P74RDAT"/>
    <n v="22229.775000000001"/>
    <n v="26675.73"/>
    <s v="EUR"/>
    <d v="2018-09-14T00:00:00"/>
    <d v="2018-10-14T00:00:00"/>
    <s v="Encaissée"/>
    <s v="Encaissée"/>
    <s v="Normal"/>
    <n v="26675.73"/>
    <d v="2018-11-26T00:00:00"/>
    <n v="0"/>
    <s v="-"/>
    <s v="-"/>
    <n v="43"/>
  </r>
  <r>
    <s v="F658796"/>
    <x v="16"/>
    <d v="2018-09-12T00:00:00"/>
    <s v="Formation SCRUM"/>
    <s v="P73CWQN"/>
    <n v="3327.8333333333335"/>
    <n v="3993.4"/>
    <s v="EUR"/>
    <d v="2018-09-12T00:00:00"/>
    <d v="2018-10-12T00:00:00"/>
    <s v="Encaissée"/>
    <s v="Encaissée"/>
    <s v="Normal"/>
    <n v="3993.4"/>
    <d v="2018-10-19T00:00:00"/>
    <n v="0"/>
    <s v="-"/>
    <s v="-"/>
    <n v="7"/>
  </r>
  <r>
    <s v="F219582"/>
    <x v="10"/>
    <d v="2018-09-10T00:00:00"/>
    <s v="Formation SCRUM"/>
    <s v="P76ZCYU"/>
    <n v="28181"/>
    <n v="33817.199999999997"/>
    <s v="EUR"/>
    <d v="2018-09-10T00:00:00"/>
    <d v="2018-10-10T00:00:00"/>
    <s v="Encaissée"/>
    <s v="Encaissée"/>
    <s v="Normal"/>
    <n v="33817.199999999997"/>
    <d v="2018-11-07T00:00:00"/>
    <n v="0"/>
    <s v="-"/>
    <s v="-"/>
    <n v="28"/>
  </r>
  <r>
    <s v="F350471"/>
    <x v="17"/>
    <d v="2018-09-08T00:00:00"/>
    <s v="Formation SCRUM"/>
    <s v="P68BBRM"/>
    <n v="31044.591666666671"/>
    <n v="37253.51"/>
    <s v="EUR"/>
    <d v="2018-09-08T00:00:00"/>
    <d v="2018-10-08T00:00:00"/>
    <s v="Encaissée"/>
    <s v="Encaissée"/>
    <s v="Normal"/>
    <n v="37253.51"/>
    <d v="2018-11-06T00:00:00"/>
    <n v="0"/>
    <s v="-"/>
    <s v="-"/>
    <n v="29"/>
  </r>
  <r>
    <s v="F576260"/>
    <x v="10"/>
    <d v="2018-09-06T00:00:00"/>
    <s v="Initiation au projet agilité rocktool"/>
    <s v="P72WICF"/>
    <n v="3105.05"/>
    <n v="3726.06"/>
    <s v="EUR"/>
    <d v="2018-09-06T00:00:00"/>
    <d v="2018-10-06T00:00:00"/>
    <s v="Encaissée"/>
    <s v="Encaissée"/>
    <s v="Normal"/>
    <n v="3726.06"/>
    <d v="2018-11-17T00:00:00"/>
    <n v="0"/>
    <s v="-"/>
    <s v="-"/>
    <n v="42"/>
  </r>
  <r>
    <s v="F668126"/>
    <x v="3"/>
    <d v="2018-09-05T00:00:00"/>
    <s v="Accompagnement au changement organisationel"/>
    <s v="P67ENMW"/>
    <n v="13550.4"/>
    <n v="16260.48"/>
    <s v="EUR"/>
    <d v="2018-09-05T00:00:00"/>
    <d v="2018-10-05T00:00:00"/>
    <s v="Encaissée"/>
    <s v="Encaissée"/>
    <s v="Normal"/>
    <n v="16260.48"/>
    <d v="2018-10-11T00:00:00"/>
    <n v="0"/>
    <s v="-"/>
    <s v="-"/>
    <n v="6"/>
  </r>
  <r>
    <s v="F791330"/>
    <x v="15"/>
    <d v="2018-09-03T00:00:00"/>
    <s v="Formation RH"/>
    <s v="P71CZEN"/>
    <n v="3179.2250000000004"/>
    <n v="3815.07"/>
    <s v="EUR"/>
    <d v="2018-09-03T00:00:00"/>
    <d v="2018-10-03T00:00:00"/>
    <s v="Encaissée"/>
    <s v="Encaissée"/>
    <s v="Normal"/>
    <n v="3815.07"/>
    <d v="2018-10-26T00:00:00"/>
    <n v="0"/>
    <s v="-"/>
    <s v="-"/>
    <n v="23"/>
  </r>
  <r>
    <s v="F285207"/>
    <x v="16"/>
    <d v="2018-09-01T00:00:00"/>
    <s v="Initiation au projet agilité rocktool"/>
    <s v="P87QTLV"/>
    <n v="34964.783333333333"/>
    <n v="41957.74"/>
    <s v="EUR"/>
    <d v="2018-09-01T00:00:00"/>
    <d v="2018-10-01T00:00:00"/>
    <s v="Encaissée"/>
    <s v="Encaissée"/>
    <s v="Normal"/>
    <n v="41957.74"/>
    <d v="2018-11-03T00:00:00"/>
    <n v="0"/>
    <s v="-"/>
    <s v="-"/>
    <n v="33"/>
  </r>
  <r>
    <s v="F319106"/>
    <x v="12"/>
    <d v="2018-08-30T00:00:00"/>
    <s v="Mise en place outil compta 4"/>
    <s v="P68LIML"/>
    <n v="31298.966666666671"/>
    <n v="37558.76"/>
    <s v="EUR"/>
    <d v="2018-08-30T00:00:00"/>
    <d v="2018-09-29T00:00:00"/>
    <s v="Encaissée"/>
    <s v="Encaissée"/>
    <s v="Normal"/>
    <n v="37558.76"/>
    <d v="2018-10-25T00:00:00"/>
    <n v="0"/>
    <s v="-"/>
    <s v="-"/>
    <n v="26"/>
  </r>
  <r>
    <s v="F310606"/>
    <x v="7"/>
    <d v="2018-08-28T00:00:00"/>
    <s v="Mise en place outil compta 2"/>
    <s v="P66IHUW"/>
    <n v="16368.408333333335"/>
    <n v="19642.09"/>
    <s v="EUR"/>
    <d v="2018-08-28T00:00:00"/>
    <d v="2018-09-27T00:00:00"/>
    <s v="Encaissée"/>
    <s v="Encaissée"/>
    <s v="Normal"/>
    <n v="19642.09"/>
    <d v="2018-10-28T00:00:00"/>
    <n v="0"/>
    <s v="-"/>
    <s v="-"/>
    <n v="31"/>
  </r>
  <r>
    <s v="F772885"/>
    <x v="16"/>
    <d v="2018-08-26T00:00:00"/>
    <s v="Accompagnement au changement organisationel"/>
    <s v="P88OGVS"/>
    <n v="37567.983333333337"/>
    <n v="45081.58"/>
    <s v="EUR"/>
    <d v="2018-08-26T00:00:00"/>
    <d v="2018-09-25T00:00:00"/>
    <s v="Encaissée"/>
    <s v="Encaissée"/>
    <s v="Normal"/>
    <n v="45081.58"/>
    <d v="2018-10-12T00:00:00"/>
    <n v="0"/>
    <s v="-"/>
    <s v="-"/>
    <n v="17"/>
  </r>
  <r>
    <s v="F527103"/>
    <x v="13"/>
    <d v="2018-08-24T00:00:00"/>
    <s v="Formation SCRUM"/>
    <s v="P70SBFJ"/>
    <n v="16662.933333333334"/>
    <n v="19995.52"/>
    <s v="EUR"/>
    <d v="2018-08-24T00:00:00"/>
    <d v="2018-09-23T00:00:00"/>
    <s v="Encaissée"/>
    <s v="Encaissée"/>
    <s v="Normal"/>
    <n v="19995.52"/>
    <d v="2018-10-28T00:00:00"/>
    <n v="0"/>
    <s v="-"/>
    <s v="-"/>
    <n v="35"/>
  </r>
  <r>
    <s v="F77230"/>
    <x v="7"/>
    <d v="2018-08-23T00:00:00"/>
    <s v="Formation SCRUM"/>
    <s v="P67KUAT"/>
    <n v="8350.7333333333336"/>
    <n v="10020.879999999999"/>
    <s v="EUR"/>
    <d v="2018-08-23T00:00:00"/>
    <d v="2018-09-22T00:00:00"/>
    <s v="Encaissée"/>
    <s v="Encaissée"/>
    <s v="Normal"/>
    <n v="10020.879999999999"/>
    <d v="2018-10-08T00:00:00"/>
    <n v="0"/>
    <s v="-"/>
    <s v="-"/>
    <n v="16"/>
  </r>
  <r>
    <s v="F271680"/>
    <x v="11"/>
    <d v="2018-08-21T00:00:00"/>
    <s v="Accompagnement au changement organisationel"/>
    <s v="P82MWOB"/>
    <n v="34476.166666666672"/>
    <n v="41371.4"/>
    <s v="EUR"/>
    <d v="2018-08-21T00:00:00"/>
    <d v="2018-12-08T00:00:00"/>
    <s v="Echue"/>
    <s v="Impayée"/>
    <s v="Normal"/>
    <n v="0"/>
    <m/>
    <n v="41371.4"/>
    <n v="612"/>
    <n v="503"/>
    <s v="-"/>
  </r>
  <r>
    <s v="F722724"/>
    <x v="3"/>
    <d v="2018-08-19T00:00:00"/>
    <s v="Transformation digitale"/>
    <s v="P66SNHR"/>
    <n v="3638.4500000000003"/>
    <n v="4366.1400000000003"/>
    <s v="EUR"/>
    <d v="2018-08-19T00:00:00"/>
    <d v="2018-09-18T00:00:00"/>
    <s v="Encaissée"/>
    <s v="Encaissée"/>
    <s v="Normal"/>
    <n v="4366.1400000000003"/>
    <d v="2018-10-05T00:00:00"/>
    <n v="0"/>
    <s v="-"/>
    <s v="-"/>
    <n v="17"/>
  </r>
  <r>
    <s v="F461608"/>
    <x v="8"/>
    <d v="2018-08-17T00:00:00"/>
    <s v="Initiation au projet agilité rocktool"/>
    <s v="P68SOKG"/>
    <n v="38590.375"/>
    <n v="46308.45"/>
    <s v="EUR"/>
    <d v="2018-08-17T00:00:00"/>
    <d v="2018-09-16T00:00:00"/>
    <s v="Encaissée"/>
    <s v="Encaissée"/>
    <s v="Normal"/>
    <n v="46308.45"/>
    <d v="2018-10-23T00:00:00"/>
    <n v="0"/>
    <s v="-"/>
    <s v="-"/>
    <n v="37"/>
  </r>
  <r>
    <s v="F610440"/>
    <x v="6"/>
    <d v="2018-08-15T00:00:00"/>
    <s v="Formation SCRUM"/>
    <s v="P75UPKS"/>
    <n v="11995.366666666667"/>
    <n v="14394.44"/>
    <s v="EUR"/>
    <d v="2018-08-15T00:00:00"/>
    <d v="2018-09-14T00:00:00"/>
    <s v="Encaissée"/>
    <s v="Encaissée"/>
    <s v="Normal"/>
    <n v="14394.44"/>
    <d v="2018-09-28T00:00:00"/>
    <n v="0"/>
    <s v="-"/>
    <s v="-"/>
    <n v="14"/>
  </r>
  <r>
    <s v="F842946"/>
    <x v="1"/>
    <d v="2018-08-13T00:00:00"/>
    <s v="Mise en place outil compta 4"/>
    <s v="P83PMFF"/>
    <n v="13776.683333333334"/>
    <n v="16532.02"/>
    <s v="EUR"/>
    <d v="2018-08-13T00:00:00"/>
    <d v="2018-09-12T00:00:00"/>
    <s v="Encaissée"/>
    <s v="Encaissée"/>
    <s v="Normal"/>
    <n v="16532.02"/>
    <d v="2018-10-11T00:00:00"/>
    <n v="0"/>
    <s v="-"/>
    <s v="-"/>
    <n v="29"/>
  </r>
  <r>
    <s v="F271390"/>
    <x v="2"/>
    <d v="2018-08-11T00:00:00"/>
    <s v="Mise en place outil compta 2"/>
    <s v="P70SEPN"/>
    <n v="25192.233333333334"/>
    <n v="30230.68"/>
    <s v="EUR"/>
    <d v="2018-08-11T00:00:00"/>
    <d v="2018-09-10T00:00:00"/>
    <s v="Encaissée"/>
    <s v="Encaissée"/>
    <s v="Normal"/>
    <n v="30230.68"/>
    <d v="2018-10-21T00:00:00"/>
    <n v="0"/>
    <s v="-"/>
    <s v="-"/>
    <n v="41"/>
  </r>
  <r>
    <s v="F159626"/>
    <x v="18"/>
    <d v="2018-08-09T00:00:00"/>
    <s v="Mise en place outil compta 1"/>
    <s v="P73WFQU"/>
    <n v="21180.600000000002"/>
    <n v="25416.720000000001"/>
    <s v="EUR"/>
    <d v="2018-08-09T00:00:00"/>
    <d v="2018-09-08T00:00:00"/>
    <s v="Encaissée"/>
    <s v="Encaissée"/>
    <s v="Normal"/>
    <n v="25416.720000000001"/>
    <d v="2018-09-17T00:00:00"/>
    <n v="0"/>
    <s v="-"/>
    <s v="-"/>
    <n v="9"/>
  </r>
  <r>
    <s v="F755088"/>
    <x v="18"/>
    <d v="2018-08-07T00:00:00"/>
    <s v="Mise en place outil compta 5"/>
    <s v="P66AGGS"/>
    <n v="37631.9"/>
    <n v="45158.28"/>
    <s v="EUR"/>
    <d v="2018-08-07T00:00:00"/>
    <d v="2018-09-06T00:00:00"/>
    <s v="Encaissée"/>
    <s v="Encaissée"/>
    <s v="Normal"/>
    <n v="45158.28"/>
    <d v="2018-10-21T00:00:00"/>
    <n v="0"/>
    <s v="-"/>
    <s v="-"/>
    <n v="45"/>
  </r>
  <r>
    <s v="F590452"/>
    <x v="11"/>
    <d v="2018-08-05T00:00:00"/>
    <s v="Mission de consulting RH"/>
    <s v="P80VQIH"/>
    <n v="17274.316666666669"/>
    <n v="20729.18"/>
    <s v="EUR"/>
    <d v="2018-08-05T00:00:00"/>
    <d v="2018-09-04T00:00:00"/>
    <s v="Encaissée"/>
    <s v="Encaissée"/>
    <s v="Normal"/>
    <n v="20729.18"/>
    <d v="2018-09-28T00:00:00"/>
    <n v="0"/>
    <s v="-"/>
    <s v="-"/>
    <n v="24"/>
  </r>
  <r>
    <s v="F885920"/>
    <x v="9"/>
    <d v="2018-08-03T00:00:00"/>
    <s v="Transformation digitale"/>
    <s v="P81URMK"/>
    <n v="19031.541666666668"/>
    <n v="22837.85"/>
    <s v="EUR"/>
    <d v="2018-08-03T00:00:00"/>
    <d v="2018-09-02T00:00:00"/>
    <s v="Encaissée"/>
    <s v="Encaissée"/>
    <s v="Normal"/>
    <n v="22837.85"/>
    <d v="2018-09-06T00:00:00"/>
    <n v="0"/>
    <s v="-"/>
    <s v="-"/>
    <n v="4"/>
  </r>
  <r>
    <s v="F441293"/>
    <x v="11"/>
    <d v="2018-08-01T00:00:00"/>
    <s v="Initiation au projet agilité rocktool"/>
    <s v="P81GHAV"/>
    <n v="21038.100000000002"/>
    <n v="25245.72"/>
    <s v="EUR"/>
    <d v="2018-08-01T00:00:00"/>
    <d v="2018-08-31T00:00:00"/>
    <s v="Encaissée"/>
    <s v="Encaissée"/>
    <s v="Normal"/>
    <n v="25245.72"/>
    <d v="2018-09-08T00:00:00"/>
    <n v="0"/>
    <s v="-"/>
    <s v="-"/>
    <n v="8"/>
  </r>
  <r>
    <s v="F573961"/>
    <x v="7"/>
    <d v="2018-07-30T00:00:00"/>
    <s v="Formation SCRUM"/>
    <s v="P86AWKF"/>
    <n v="16823.966666666667"/>
    <n v="20188.759999999998"/>
    <s v="EUR"/>
    <d v="2018-07-30T00:00:00"/>
    <d v="2018-08-29T00:00:00"/>
    <s v="Encaissée"/>
    <s v="Encaissée"/>
    <s v="Normal"/>
    <n v="20188.759999999998"/>
    <d v="2018-09-13T00:00:00"/>
    <n v="0"/>
    <s v="-"/>
    <s v="-"/>
    <n v="15"/>
  </r>
  <r>
    <s v="F54502"/>
    <x v="0"/>
    <d v="2018-07-28T00:00:00"/>
    <s v="Transformation digitale"/>
    <s v="P65TWFF"/>
    <n v="1488.6166666666666"/>
    <n v="1786.34"/>
    <s v="EUR"/>
    <d v="2018-07-28T00:00:00"/>
    <d v="2018-08-27T00:00:00"/>
    <s v="Encaissée"/>
    <s v="Encaissée"/>
    <s v="Normal"/>
    <n v="1786.34"/>
    <d v="2018-10-08T00:00:00"/>
    <n v="0"/>
    <s v="-"/>
    <s v="-"/>
    <n v="42"/>
  </r>
  <r>
    <s v="F349495"/>
    <x v="14"/>
    <d v="2018-07-26T00:00:00"/>
    <s v="Formation RH"/>
    <s v="P79QFTI"/>
    <n v="9396.6666666666679"/>
    <n v="11276"/>
    <s v="EUR"/>
    <d v="2018-07-26T00:00:00"/>
    <d v="2018-08-25T00:00:00"/>
    <s v="Encaissée"/>
    <s v="Encaissée"/>
    <s v="Normal"/>
    <n v="11276"/>
    <d v="2018-09-07T00:00:00"/>
    <n v="0"/>
    <s v="-"/>
    <s v="-"/>
    <n v="13"/>
  </r>
  <r>
    <s v="F155204"/>
    <x v="9"/>
    <d v="2018-07-24T00:00:00"/>
    <s v="Accompagnement au changement organisationel"/>
    <s v="P82VCPY"/>
    <n v="8374.1833333333343"/>
    <n v="10049.02"/>
    <s v="EUR"/>
    <d v="2018-07-24T00:00:00"/>
    <d v="2018-08-23T00:00:00"/>
    <s v="Encaissée"/>
    <s v="Encaissée"/>
    <s v="Normal"/>
    <n v="10049.02"/>
    <d v="2018-09-21T00:00:00"/>
    <n v="0"/>
    <s v="-"/>
    <s v="-"/>
    <n v="29"/>
  </r>
  <r>
    <s v="F63490"/>
    <x v="3"/>
    <d v="2018-07-22T00:00:00"/>
    <s v="Transformation digitale"/>
    <s v="P79ARAB"/>
    <n v="15710.041666666666"/>
    <n v="18852.05"/>
    <s v="EUR"/>
    <d v="2018-07-22T00:00:00"/>
    <d v="2018-08-21T00:00:00"/>
    <s v="Encaissée"/>
    <s v="Encaissée"/>
    <s v="Normal"/>
    <n v="18852.05"/>
    <d v="2018-09-22T00:00:00"/>
    <n v="0"/>
    <s v="-"/>
    <s v="-"/>
    <n v="32"/>
  </r>
  <r>
    <s v="F535694"/>
    <x v="8"/>
    <d v="2018-07-20T00:00:00"/>
    <s v="Mise en place outil compta 5"/>
    <s v="P65PVYI"/>
    <n v="25000.166666666668"/>
    <n v="30000.2"/>
    <s v="EUR"/>
    <d v="2018-07-20T00:00:00"/>
    <d v="2018-08-19T00:00:00"/>
    <s v="Encaissée"/>
    <s v="Encaissée"/>
    <s v="Normal"/>
    <n v="30000.2"/>
    <d v="2018-09-26T00:00:00"/>
    <n v="0"/>
    <s v="-"/>
    <s v="-"/>
    <n v="38"/>
  </r>
  <r>
    <s v="F516007"/>
    <x v="12"/>
    <d v="2018-07-18T00:00:00"/>
    <s v="Mission de consulting RH"/>
    <s v="P82MEST"/>
    <n v="24003.825000000001"/>
    <n v="28804.59"/>
    <s v="EUR"/>
    <d v="2018-07-18T00:00:00"/>
    <d v="2018-08-17T00:00:00"/>
    <s v="Encaissée"/>
    <s v="Encaissée"/>
    <s v="Normal"/>
    <n v="28804.59"/>
    <d v="2018-08-28T00:00:00"/>
    <n v="0"/>
    <s v="-"/>
    <s v="-"/>
    <n v="11"/>
  </r>
  <r>
    <s v="F519510"/>
    <x v="1"/>
    <d v="2018-07-15T00:00:00"/>
    <s v="Accompagnement au changement organisationel"/>
    <s v="P79ITLD"/>
    <n v="25414.758333333335"/>
    <n v="30497.71"/>
    <s v="EUR"/>
    <d v="2018-07-15T00:00:00"/>
    <d v="2018-08-14T00:00:00"/>
    <s v="Encaissée"/>
    <s v="Encaissée"/>
    <s v="Normal"/>
    <n v="30497.71"/>
    <d v="2018-09-12T00:00:00"/>
    <n v="0"/>
    <s v="-"/>
    <s v="-"/>
    <n v="29"/>
  </r>
  <r>
    <s v="F17684"/>
    <x v="11"/>
    <d v="2018-07-13T00:00:00"/>
    <s v="Transformation digitale"/>
    <s v="P84TFQI"/>
    <n v="29366.075000000001"/>
    <n v="35239.29"/>
    <s v="EUR"/>
    <d v="2018-07-13T00:00:00"/>
    <d v="2018-08-12T00:00:00"/>
    <s v="Encaissée"/>
    <s v="Encaissée"/>
    <s v="Normal"/>
    <n v="35239.29"/>
    <d v="2018-08-24T00:00:00"/>
    <n v="0"/>
    <s v="-"/>
    <s v="-"/>
    <n v="12"/>
  </r>
  <r>
    <s v="F773549"/>
    <x v="17"/>
    <d v="2018-07-11T00:00:00"/>
    <s v="Mise en place outil compta 4"/>
    <s v="P77QSBG"/>
    <n v="9560.0166666666682"/>
    <n v="11472.02"/>
    <s v="EUR"/>
    <d v="2018-07-11T00:00:00"/>
    <d v="2018-08-10T00:00:00"/>
    <s v="Encaissée"/>
    <s v="Encaissée"/>
    <s v="Normal"/>
    <n v="11472.02"/>
    <d v="2018-09-15T00:00:00"/>
    <n v="0"/>
    <s v="-"/>
    <s v="-"/>
    <n v="36"/>
  </r>
  <r>
    <s v="F137357"/>
    <x v="18"/>
    <d v="2018-07-09T00:00:00"/>
    <s v="Accompagnement au changement organisationel"/>
    <s v="P68VYFP"/>
    <n v="35812.741666666669"/>
    <n v="42975.29"/>
    <s v="EUR"/>
    <d v="2018-07-09T00:00:00"/>
    <d v="2018-08-08T00:00:00"/>
    <s v="Encaissée"/>
    <s v="Encaissée"/>
    <s v="Normal"/>
    <n v="42975.29"/>
    <d v="2018-09-07T00:00:00"/>
    <n v="0"/>
    <s v="-"/>
    <s v="-"/>
    <n v="30"/>
  </r>
  <r>
    <s v="F939833"/>
    <x v="1"/>
    <d v="2018-07-07T00:00:00"/>
    <s v="Accompagnement au changement organisationel"/>
    <s v="P88CAZK"/>
    <n v="41139.208333333336"/>
    <n v="49367.05"/>
    <s v="EUR"/>
    <d v="2018-07-07T00:00:00"/>
    <d v="2018-08-06T00:00:00"/>
    <s v="Encaissée"/>
    <s v="Encaissée"/>
    <s v="Normal"/>
    <n v="49367.05"/>
    <d v="2018-08-29T00:00:00"/>
    <n v="0"/>
    <s v="-"/>
    <s v="-"/>
    <n v="23"/>
  </r>
  <r>
    <s v="F303460"/>
    <x v="13"/>
    <d v="2018-07-05T00:00:00"/>
    <s v="Formation RH"/>
    <s v="P77YXOW"/>
    <n v="29192.241666666669"/>
    <n v="35030.69"/>
    <s v="EUR"/>
    <d v="2018-07-05T00:00:00"/>
    <d v="2018-08-04T00:00:00"/>
    <s v="Echue"/>
    <s v="Impayée"/>
    <s v="Litige Commercial"/>
    <n v="0"/>
    <m/>
    <n v="35030.69"/>
    <n v="659"/>
    <n v="629"/>
    <s v="-"/>
  </r>
  <r>
    <s v="F857429"/>
    <x v="4"/>
    <d v="2018-07-03T00:00:00"/>
    <s v="Formation RH"/>
    <s v="P86NDXG"/>
    <n v="7089.6500000000005"/>
    <n v="8507.58"/>
    <s v="EUR"/>
    <d v="2018-07-03T00:00:00"/>
    <d v="2018-08-02T00:00:00"/>
    <s v="Encaissée"/>
    <s v="Encaissée"/>
    <s v="Normal"/>
    <n v="8507.58"/>
    <d v="2018-08-05T00:00:00"/>
    <n v="0"/>
    <s v="-"/>
    <s v="-"/>
    <n v="3"/>
  </r>
  <r>
    <s v="F708866"/>
    <x v="15"/>
    <d v="2018-07-01T00:00:00"/>
    <s v="Formation RH"/>
    <s v="P90FXLT"/>
    <n v="21086.7"/>
    <n v="25304.04"/>
    <s v="EUR"/>
    <d v="2018-07-01T00:00:00"/>
    <d v="2018-07-31T00:00:00"/>
    <s v="Encaissée"/>
    <s v="Encaissée"/>
    <s v="Normal"/>
    <n v="25304.04"/>
    <d v="2018-09-07T00:00:00"/>
    <n v="0"/>
    <s v="-"/>
    <s v="-"/>
    <n v="38"/>
  </r>
  <r>
    <s v="F454944"/>
    <x v="11"/>
    <d v="2018-06-28T00:00:00"/>
    <s v="Formation RH"/>
    <s v="P77FRCM"/>
    <n v="4271.4250000000002"/>
    <n v="5125.71"/>
    <s v="EUR"/>
    <d v="2018-06-28T00:00:00"/>
    <d v="2018-07-28T00:00:00"/>
    <s v="Encaissée"/>
    <s v="Encaissée"/>
    <s v="Normal"/>
    <n v="5125.71"/>
    <d v="2018-08-28T00:00:00"/>
    <n v="0"/>
    <s v="-"/>
    <s v="-"/>
    <n v="31"/>
  </r>
  <r>
    <s v="F621278"/>
    <x v="1"/>
    <d v="2018-06-26T00:00:00"/>
    <s v="Mise en place outil compta 4"/>
    <s v="P77DZED"/>
    <n v="2300.3000000000002"/>
    <n v="2760.36"/>
    <s v="EUR"/>
    <d v="2018-06-26T00:00:00"/>
    <d v="2018-07-26T00:00:00"/>
    <s v="Encaissée"/>
    <s v="Encaissée"/>
    <s v="Normal"/>
    <n v="2760.36"/>
    <d v="2018-08-14T00:00:00"/>
    <n v="0"/>
    <s v="-"/>
    <s v="-"/>
    <n v="19"/>
  </r>
  <r>
    <s v="F847533"/>
    <x v="4"/>
    <d v="2018-06-24T00:00:00"/>
    <s v="Initiation au projet agilité rocktool"/>
    <s v="P77PWWW"/>
    <n v="19873.458333333336"/>
    <n v="23848.15"/>
    <s v="EUR"/>
    <d v="2018-06-24T00:00:00"/>
    <d v="2018-07-24T00:00:00"/>
    <s v="Encaissée"/>
    <s v="Encaissée"/>
    <s v="Normal"/>
    <n v="23848.15"/>
    <d v="2018-07-29T00:00:00"/>
    <n v="0"/>
    <s v="-"/>
    <s v="-"/>
    <n v="5"/>
  </r>
  <r>
    <s v="F549489"/>
    <x v="4"/>
    <d v="2018-06-22T00:00:00"/>
    <s v="Formation SCRUM"/>
    <s v="P89RECO"/>
    <n v="21742.383333333335"/>
    <n v="26090.86"/>
    <s v="EUR"/>
    <d v="2018-06-22T00:00:00"/>
    <d v="2018-07-22T00:00:00"/>
    <s v="Encaissée"/>
    <s v="Encaissée"/>
    <s v="Normal"/>
    <n v="26090.86"/>
    <d v="2018-08-29T00:00:00"/>
    <n v="0"/>
    <s v="-"/>
    <s v="-"/>
    <n v="38"/>
  </r>
  <r>
    <s v="F272360"/>
    <x v="5"/>
    <d v="2018-06-20T00:00:00"/>
    <s v="Transformation digitale"/>
    <s v="P76YVVG"/>
    <n v="13048.975"/>
    <n v="15658.77"/>
    <s v="EUR"/>
    <d v="2018-06-20T00:00:00"/>
    <d v="2018-07-20T00:00:00"/>
    <s v="Encaissée"/>
    <s v="Encaissée"/>
    <s v="Normal"/>
    <n v="15658.77"/>
    <d v="2018-08-25T00:00:00"/>
    <n v="0"/>
    <s v="-"/>
    <s v="-"/>
    <n v="36"/>
  </r>
  <r>
    <s v="F516956"/>
    <x v="19"/>
    <d v="2018-06-17T00:00:00"/>
    <s v="Mise en place outil compta 1"/>
    <s v="P67WIUB"/>
    <n v="23847.291666666668"/>
    <n v="28616.75"/>
    <s v="EUR"/>
    <d v="2018-06-17T00:00:00"/>
    <d v="2018-07-17T00:00:00"/>
    <s v="Encaissée"/>
    <s v="Encaissée"/>
    <s v="Normal"/>
    <n v="28616.75"/>
    <d v="2018-08-04T00:00:00"/>
    <n v="0"/>
    <s v="-"/>
    <s v="-"/>
    <n v="18"/>
  </r>
  <r>
    <s v="F989009"/>
    <x v="1"/>
    <d v="2018-06-15T00:00:00"/>
    <s v="Accompagnement au changement organisationel"/>
    <s v="P83XFQM"/>
    <n v="40145.658333333333"/>
    <n v="48174.79"/>
    <s v="EUR"/>
    <d v="2018-06-15T00:00:00"/>
    <d v="2018-07-15T00:00:00"/>
    <s v="Encaissée"/>
    <s v="Encaissée"/>
    <s v="Normal"/>
    <n v="48174.79"/>
    <d v="2018-08-26T00:00:00"/>
    <n v="0"/>
    <s v="-"/>
    <s v="-"/>
    <n v="42"/>
  </r>
  <r>
    <s v="F710923"/>
    <x v="7"/>
    <d v="2018-06-13T00:00:00"/>
    <s v="Formation SCRUM"/>
    <s v="P72XYHD"/>
    <n v="7830.0666666666666"/>
    <n v="9396.08"/>
    <s v="EUR"/>
    <d v="2018-06-13T00:00:00"/>
    <d v="2018-07-13T00:00:00"/>
    <s v="Encaissée"/>
    <s v="Encaissée"/>
    <s v="Normal"/>
    <n v="9396.08"/>
    <d v="2018-08-24T00:00:00"/>
    <n v="0"/>
    <s v="-"/>
    <s v="-"/>
    <n v="42"/>
  </r>
  <r>
    <s v="F931283"/>
    <x v="4"/>
    <d v="2018-06-11T00:00:00"/>
    <s v="Mise en place outil compta 3"/>
    <s v="P89FCWC"/>
    <n v="35539.775000000001"/>
    <n v="42647.73"/>
    <s v="EUR"/>
    <d v="2018-06-11T00:00:00"/>
    <d v="2018-07-11T00:00:00"/>
    <s v="Encaissée"/>
    <s v="Encaissée"/>
    <s v="Normal"/>
    <n v="42647.73"/>
    <d v="2018-08-08T00:00:00"/>
    <n v="0"/>
    <s v="-"/>
    <s v="-"/>
    <n v="28"/>
  </r>
  <r>
    <s v="F227502"/>
    <x v="7"/>
    <d v="2018-06-08T00:00:00"/>
    <s v="Transformation digitale"/>
    <s v="P71LTGQ"/>
    <n v="22515.858333333334"/>
    <n v="27019.03"/>
    <s v="EUR"/>
    <d v="2018-06-08T00:00:00"/>
    <d v="2018-07-08T00:00:00"/>
    <s v="Encaissée"/>
    <s v="Encaissée"/>
    <s v="Normal"/>
    <n v="27019.03"/>
    <d v="2018-08-16T00:00:00"/>
    <n v="0"/>
    <s v="-"/>
    <s v="-"/>
    <n v="39"/>
  </r>
  <r>
    <s v="F616494"/>
    <x v="5"/>
    <d v="2018-06-06T00:00:00"/>
    <s v="Initiation au projet agilité rocktool"/>
    <s v="P81LEZX"/>
    <n v="8142.2250000000004"/>
    <n v="9770.67"/>
    <s v="EUR"/>
    <d v="2018-06-06T00:00:00"/>
    <d v="2018-07-06T00:00:00"/>
    <s v="Encaissée"/>
    <s v="Encaissée"/>
    <s v="Normal"/>
    <n v="9770.67"/>
    <d v="2018-07-25T00:00:00"/>
    <n v="0"/>
    <s v="-"/>
    <s v="-"/>
    <n v="19"/>
  </r>
  <r>
    <s v="F632757"/>
    <x v="8"/>
    <d v="2018-06-04T00:00:00"/>
    <s v="Mission de consulting RH"/>
    <s v="P85VGSV"/>
    <n v="22865.033333333336"/>
    <n v="27438.04"/>
    <s v="EUR"/>
    <d v="2018-06-04T00:00:00"/>
    <d v="2018-07-04T00:00:00"/>
    <s v="Encaissée"/>
    <s v="Encaissée"/>
    <s v="Normal"/>
    <n v="27438.04"/>
    <d v="2018-08-17T00:00:00"/>
    <n v="0"/>
    <s v="-"/>
    <s v="-"/>
    <n v="44"/>
  </r>
  <r>
    <s v="F744763"/>
    <x v="13"/>
    <d v="2018-06-02T00:00:00"/>
    <s v="Initiation au projet agilité rocktool"/>
    <s v="P86BHCG"/>
    <n v="3652.05"/>
    <n v="4382.46"/>
    <s v="EUR"/>
    <d v="2018-06-02T00:00:00"/>
    <d v="2018-07-02T00:00:00"/>
    <s v="Encaissée"/>
    <s v="Encaissée"/>
    <s v="Normal"/>
    <n v="4382.46"/>
    <d v="2018-07-30T00:00:00"/>
    <n v="0"/>
    <s v="-"/>
    <s v="-"/>
    <n v="28"/>
  </r>
  <r>
    <s v="F65583"/>
    <x v="3"/>
    <d v="2018-05-30T00:00:00"/>
    <s v="Mise en place outil compta 5"/>
    <s v="P76XXQW"/>
    <n v="17941.275000000001"/>
    <n v="21529.53"/>
    <s v="EUR"/>
    <d v="2018-05-30T00:00:00"/>
    <d v="2018-06-29T00:00:00"/>
    <s v="Encaissée"/>
    <s v="Encaissée"/>
    <s v="Normal"/>
    <n v="21529.53"/>
    <d v="2018-07-24T00:00:00"/>
    <n v="0"/>
    <s v="-"/>
    <s v="-"/>
    <n v="25"/>
  </r>
  <r>
    <s v="F275599"/>
    <x v="15"/>
    <d v="2018-05-28T00:00:00"/>
    <s v="Transformation digitale"/>
    <s v="P83YSFQ"/>
    <n v="38533.199999999997"/>
    <n v="46239.839999999997"/>
    <s v="EUR"/>
    <d v="2018-05-28T00:00:00"/>
    <d v="2018-06-27T00:00:00"/>
    <s v="Encaissée"/>
    <s v="Encaissée"/>
    <s v="Normal"/>
    <n v="46239.839999999997"/>
    <d v="2018-07-18T00:00:00"/>
    <n v="0"/>
    <s v="-"/>
    <s v="-"/>
    <n v="21"/>
  </r>
  <r>
    <s v="F94898"/>
    <x v="6"/>
    <d v="2018-05-26T00:00:00"/>
    <s v="Mise en place outil compta 2"/>
    <s v="P71REUE"/>
    <n v="11909.816666666668"/>
    <n v="14291.78"/>
    <s v="EUR"/>
    <d v="2018-05-26T00:00:00"/>
    <d v="2018-06-25T00:00:00"/>
    <s v="Encaissée"/>
    <s v="Encaissée"/>
    <s v="Normal"/>
    <n v="14291.78"/>
    <d v="2018-07-09T00:00:00"/>
    <n v="0"/>
    <s v="-"/>
    <s v="-"/>
    <n v="14"/>
  </r>
  <r>
    <s v="F301768"/>
    <x v="13"/>
    <d v="2018-05-23T00:00:00"/>
    <s v="Accompagnement au changement organisationel"/>
    <s v="P70QHCO"/>
    <n v="29286.76666666667"/>
    <n v="35144.120000000003"/>
    <s v="EUR"/>
    <d v="2018-05-23T00:00:00"/>
    <d v="2018-06-22T00:00:00"/>
    <s v="Encaissée"/>
    <s v="Encaissée"/>
    <s v="Normal"/>
    <n v="35144.120000000003"/>
    <d v="2018-07-24T00:00:00"/>
    <n v="0"/>
    <s v="-"/>
    <s v="-"/>
    <n v="32"/>
  </r>
  <r>
    <s v="F786544"/>
    <x v="4"/>
    <d v="2018-05-21T00:00:00"/>
    <s v="Accompagnement au changement organisationel"/>
    <s v="P68MFLT"/>
    <n v="6119.5916666666672"/>
    <n v="7343.51"/>
    <s v="EUR"/>
    <d v="2018-05-21T00:00:00"/>
    <d v="2018-06-20T00:00:00"/>
    <s v="Encaissée"/>
    <s v="Encaissée"/>
    <s v="Normal"/>
    <n v="7343.51"/>
    <d v="2018-06-26T00:00:00"/>
    <n v="0"/>
    <s v="-"/>
    <s v="-"/>
    <n v="6"/>
  </r>
  <r>
    <s v="F163786"/>
    <x v="13"/>
    <d v="2018-05-19T00:00:00"/>
    <s v="Accompagnement au changement organisationel"/>
    <s v="P84MUGQ"/>
    <n v="26357.533333333336"/>
    <n v="31629.040000000001"/>
    <s v="EUR"/>
    <d v="2018-05-19T00:00:00"/>
    <d v="2018-06-18T00:00:00"/>
    <s v="Encaissée"/>
    <s v="Encaissée"/>
    <s v="Normal"/>
    <n v="31629.040000000001"/>
    <d v="2018-07-03T00:00:00"/>
    <n v="0"/>
    <s v="-"/>
    <s v="-"/>
    <n v="15"/>
  </r>
  <r>
    <s v="F939007"/>
    <x v="6"/>
    <d v="2018-05-16T00:00:00"/>
    <s v="Accompagnement au changement organisationel"/>
    <s v="P82PLPL"/>
    <n v="38626.566666666666"/>
    <n v="46351.88"/>
    <s v="EUR"/>
    <d v="2018-05-16T00:00:00"/>
    <d v="2018-06-15T00:00:00"/>
    <s v="Encaissée"/>
    <s v="Encaissée"/>
    <s v="Normal"/>
    <n v="46351.88"/>
    <d v="2018-06-18T00:00:00"/>
    <n v="0"/>
    <s v="-"/>
    <s v="-"/>
    <n v="3"/>
  </r>
  <r>
    <s v="F54426"/>
    <x v="18"/>
    <d v="2018-05-14T00:00:00"/>
    <s v="Mise en place outil compta 5"/>
    <s v="P72CLZR"/>
    <n v="24414.225000000002"/>
    <n v="29297.07"/>
    <s v="EUR"/>
    <d v="2018-05-14T00:00:00"/>
    <d v="2018-06-13T00:00:00"/>
    <s v="Encaissée"/>
    <s v="Encaissée"/>
    <s v="Normal"/>
    <n v="29297.07"/>
    <d v="2018-07-08T00:00:00"/>
    <n v="0"/>
    <s v="-"/>
    <s v="-"/>
    <n v="25"/>
  </r>
  <r>
    <s v="F23262"/>
    <x v="13"/>
    <d v="2018-05-12T00:00:00"/>
    <s v="Mise en place outil compta 2"/>
    <s v="P66LXVH"/>
    <n v="4645.5333333333338"/>
    <n v="5574.64"/>
    <s v="EUR"/>
    <d v="2018-05-12T00:00:00"/>
    <d v="2018-06-11T00:00:00"/>
    <s v="Encaissée"/>
    <s v="Encaissée"/>
    <s v="Normal"/>
    <n v="5574.64"/>
    <d v="2018-07-04T00:00:00"/>
    <n v="0"/>
    <s v="-"/>
    <s v="-"/>
    <n v="23"/>
  </r>
  <r>
    <s v="F918035"/>
    <x v="6"/>
    <d v="2018-05-09T00:00:00"/>
    <s v="Initiation au projet agilité rocktool"/>
    <s v="P86QLUF"/>
    <n v="25443.633333333335"/>
    <n v="30532.36"/>
    <s v="EUR"/>
    <d v="2018-05-09T00:00:00"/>
    <d v="2018-06-08T00:00:00"/>
    <s v="Encaissée"/>
    <s v="Encaissée"/>
    <s v="Normal"/>
    <n v="30532.36"/>
    <d v="2018-07-11T00:00:00"/>
    <n v="0"/>
    <s v="-"/>
    <s v="-"/>
    <n v="33"/>
  </r>
  <r>
    <s v="F260025"/>
    <x v="16"/>
    <d v="2018-05-07T00:00:00"/>
    <s v="Formation SCRUM"/>
    <s v="P71GYBS"/>
    <n v="31237.525000000001"/>
    <n v="37485.03"/>
    <s v="EUR"/>
    <d v="2018-05-07T00:00:00"/>
    <d v="2018-06-06T00:00:00"/>
    <s v="Encaissée"/>
    <s v="Encaissée"/>
    <s v="Normal"/>
    <n v="37485.03"/>
    <d v="2018-07-15T00:00:00"/>
    <n v="0"/>
    <s v="-"/>
    <s v="-"/>
    <n v="39"/>
  </r>
  <r>
    <s v="F679353"/>
    <x v="4"/>
    <d v="2018-05-04T00:00:00"/>
    <s v="Formation RH"/>
    <s v="P87RZBP"/>
    <n v="31855.283333333333"/>
    <n v="38226.339999999997"/>
    <s v="EUR"/>
    <d v="2018-05-04T00:00:00"/>
    <d v="2018-06-03T00:00:00"/>
    <s v="Encaissée"/>
    <s v="Encaissée"/>
    <s v="Normal"/>
    <n v="38226.339999999997"/>
    <d v="2018-07-18T00:00:00"/>
    <n v="0"/>
    <s v="-"/>
    <s v="-"/>
    <n v="45"/>
  </r>
  <r>
    <s v="F416877"/>
    <x v="11"/>
    <d v="2018-05-02T00:00:00"/>
    <s v="Initiation au projet agilité rocktool"/>
    <s v="P89SBCI"/>
    <n v="6826.208333333333"/>
    <n v="8191.45"/>
    <s v="EUR"/>
    <d v="2018-05-02T00:00:00"/>
    <d v="2018-06-01T00:00:00"/>
    <s v="Encaissée"/>
    <s v="Encaissée"/>
    <s v="Normal"/>
    <n v="8191.45"/>
    <d v="2018-07-02T00:00:00"/>
    <n v="0"/>
    <s v="-"/>
    <s v="-"/>
    <n v="31"/>
  </r>
  <r>
    <s v="F503883"/>
    <x v="2"/>
    <d v="2018-04-30T00:00:00"/>
    <s v="Accompagnement au changement organisationel"/>
    <s v="P87BOAA"/>
    <n v="31647.541666666672"/>
    <n v="37977.050000000003"/>
    <s v="EUR"/>
    <d v="2018-04-30T00:00:00"/>
    <d v="2018-05-30T00:00:00"/>
    <s v="Echue"/>
    <s v="Impayée"/>
    <s v="Normal"/>
    <n v="0"/>
    <m/>
    <n v="37977.050000000003"/>
    <n v="725"/>
    <n v="695"/>
    <s v="-"/>
  </r>
  <r>
    <s v="F86269"/>
    <x v="1"/>
    <d v="2018-04-27T00:00:00"/>
    <s v="Initiation au projet agilité rocktool"/>
    <s v="P71UGYE"/>
    <n v="2094.6583333333338"/>
    <n v="2513.59"/>
    <s v="EUR"/>
    <d v="2018-04-27T00:00:00"/>
    <d v="2018-05-27T00:00:00"/>
    <s v="Encaissée"/>
    <s v="Encaissée"/>
    <s v="Normal"/>
    <n v="2513.59"/>
    <d v="2018-07-03T00:00:00"/>
    <n v="0"/>
    <s v="-"/>
    <s v="-"/>
    <n v="37"/>
  </r>
  <r>
    <s v="F740516"/>
    <x v="6"/>
    <d v="2018-04-25T00:00:00"/>
    <s v="Formation SCRUM"/>
    <s v="P87JSPF"/>
    <n v="32898.883333333339"/>
    <n v="39478.660000000003"/>
    <s v="EUR"/>
    <d v="2018-04-25T00:00:00"/>
    <d v="2018-05-25T00:00:00"/>
    <s v="Encaissée"/>
    <s v="Encaissée"/>
    <s v="Normal"/>
    <n v="39478.660000000003"/>
    <d v="2018-06-22T00:00:00"/>
    <n v="0"/>
    <s v="-"/>
    <s v="-"/>
    <n v="28"/>
  </r>
  <r>
    <s v="F687196"/>
    <x v="15"/>
    <d v="2018-04-22T00:00:00"/>
    <s v="Accompagnement au changement organisationel"/>
    <s v="P90RDVH"/>
    <n v="11777.816666666666"/>
    <n v="14133.38"/>
    <s v="EUR"/>
    <d v="2018-04-22T00:00:00"/>
    <d v="2018-05-22T00:00:00"/>
    <s v="Encaissée"/>
    <s v="Encaissée"/>
    <s v="Normal"/>
    <n v="14133.38"/>
    <d v="2018-06-16T00:00:00"/>
    <n v="0"/>
    <s v="-"/>
    <s v="-"/>
    <n v="25"/>
  </r>
  <r>
    <s v="F221379"/>
    <x v="1"/>
    <d v="2018-04-20T00:00:00"/>
    <s v="Mission de consulting RH"/>
    <s v="P67CHHI"/>
    <n v="5334.291666666667"/>
    <n v="6401.15"/>
    <s v="EUR"/>
    <d v="2018-04-20T00:00:00"/>
    <d v="2018-05-20T00:00:00"/>
    <s v="Encaissée"/>
    <s v="Encaissée"/>
    <s v="Normal"/>
    <n v="6401.15"/>
    <d v="2018-06-28T00:00:00"/>
    <n v="0"/>
    <s v="-"/>
    <s v="-"/>
    <n v="39"/>
  </r>
  <r>
    <s v="F467775"/>
    <x v="6"/>
    <d v="2018-04-17T00:00:00"/>
    <s v="Mission de consulting RH"/>
    <s v="P78GHLV"/>
    <n v="5968.3583333333336"/>
    <n v="7162.03"/>
    <s v="EUR"/>
    <d v="2018-04-17T00:00:00"/>
    <d v="2018-05-17T00:00:00"/>
    <s v="Encaissée"/>
    <s v="Encaissée"/>
    <s v="Normal"/>
    <n v="7162.03"/>
    <d v="2018-06-06T00:00:00"/>
    <n v="0"/>
    <s v="-"/>
    <s v="-"/>
    <n v="20"/>
  </r>
  <r>
    <s v="F268374"/>
    <x v="19"/>
    <d v="2018-04-15T00:00:00"/>
    <s v="Accompagnement au changement organisationel"/>
    <s v="P76QFYW"/>
    <n v="19979.041666666668"/>
    <n v="23974.85"/>
    <s v="EUR"/>
    <d v="2018-04-15T00:00:00"/>
    <d v="2018-05-15T00:00:00"/>
    <s v="Encaissée"/>
    <s v="Encaissée"/>
    <s v="Normal"/>
    <n v="23974.85"/>
    <d v="2018-06-09T00:00:00"/>
    <n v="0"/>
    <s v="-"/>
    <s v="-"/>
    <n v="25"/>
  </r>
  <r>
    <s v="F413886"/>
    <x v="3"/>
    <d v="2018-04-12T00:00:00"/>
    <s v="Initiation au projet agilité rocktool"/>
    <s v="P73YPFU"/>
    <n v="20680.341666666667"/>
    <n v="24816.41"/>
    <s v="EUR"/>
    <d v="2018-04-12T00:00:00"/>
    <d v="2018-05-12T00:00:00"/>
    <s v="Encaissée"/>
    <s v="Encaissée"/>
    <s v="Normal"/>
    <n v="24816.41"/>
    <d v="2018-06-07T00:00:00"/>
    <n v="0"/>
    <s v="-"/>
    <s v="-"/>
    <n v="26"/>
  </r>
  <r>
    <s v="F421844"/>
    <x v="6"/>
    <d v="2018-04-10T00:00:00"/>
    <s v="Transformation digitale"/>
    <s v="P90QREQ"/>
    <n v="30398.51666666667"/>
    <n v="36478.22"/>
    <s v="EUR"/>
    <d v="2018-04-10T00:00:00"/>
    <d v="2018-05-10T00:00:00"/>
    <s v="Encaissée"/>
    <s v="Encaissée"/>
    <s v="Normal"/>
    <n v="36478.22"/>
    <d v="2018-06-23T00:00:00"/>
    <n v="0"/>
    <s v="-"/>
    <s v="-"/>
    <n v="44"/>
  </r>
  <r>
    <s v="F7288"/>
    <x v="4"/>
    <d v="2018-04-07T00:00:00"/>
    <s v="Mission de consulting RH"/>
    <s v="P90LIEV"/>
    <n v="6748.3249999999998"/>
    <n v="8097.99"/>
    <s v="EUR"/>
    <d v="2018-04-07T00:00:00"/>
    <d v="2018-05-07T00:00:00"/>
    <s v="Echue"/>
    <s v="Impayée"/>
    <s v="Litige Commercial"/>
    <n v="0"/>
    <m/>
    <n v="8097.99"/>
    <n v="748"/>
    <n v="718"/>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r>
    <s v="-"/>
    <x v="20"/>
    <s v="-"/>
    <s v="-"/>
    <s v="-"/>
    <n v="0"/>
    <n v="0"/>
    <s v="EUR"/>
    <m/>
    <m/>
    <s v="-"/>
    <s v="-"/>
    <s v="Normal"/>
    <n v="0"/>
    <s v="-"/>
    <n v="0"/>
    <s v="-"/>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42DBB75-23C2-084E-A333-7B80734E1789}" name="PivotTable2"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C38:D60" firstHeaderRow="1" firstDataRow="1" firstDataCol="1"/>
  <pivotFields count="19">
    <pivotField showAll="0"/>
    <pivotField axis="axisRow" showAll="0">
      <items count="22">
        <item x="1"/>
        <item x="14"/>
        <item x="11"/>
        <item x="9"/>
        <item x="16"/>
        <item x="8"/>
        <item x="12"/>
        <item x="17"/>
        <item x="4"/>
        <item x="18"/>
        <item x="2"/>
        <item x="10"/>
        <item x="19"/>
        <item x="7"/>
        <item x="3"/>
        <item x="5"/>
        <item x="6"/>
        <item x="0"/>
        <item x="15"/>
        <item x="13"/>
        <item x="20"/>
        <item t="default"/>
      </items>
    </pivotField>
    <pivotField showAll="0"/>
    <pivotField showAll="0"/>
    <pivotField showAll="0"/>
    <pivotField numFmtId="164" showAll="0"/>
    <pivotField numFmtId="164" showAll="0"/>
    <pivotField showAll="0"/>
    <pivotField showAll="0"/>
    <pivotField showAll="0"/>
    <pivotField showAll="0"/>
    <pivotField showAll="0"/>
    <pivotField showAll="0"/>
    <pivotField numFmtId="164" showAll="0"/>
    <pivotField showAll="0"/>
    <pivotField numFmtId="164" showAll="0"/>
    <pivotField showAll="0"/>
    <pivotField showAll="0"/>
    <pivotField dataField="1" showAll="0"/>
  </pivotFields>
  <rowFields count="1">
    <field x="1"/>
  </rowFields>
  <rowItems count="22">
    <i>
      <x/>
    </i>
    <i>
      <x v="1"/>
    </i>
    <i>
      <x v="2"/>
    </i>
    <i>
      <x v="3"/>
    </i>
    <i>
      <x v="4"/>
    </i>
    <i>
      <x v="5"/>
    </i>
    <i>
      <x v="6"/>
    </i>
    <i>
      <x v="7"/>
    </i>
    <i>
      <x v="8"/>
    </i>
    <i>
      <x v="9"/>
    </i>
    <i>
      <x v="10"/>
    </i>
    <i>
      <x v="11"/>
    </i>
    <i>
      <x v="12"/>
    </i>
    <i>
      <x v="13"/>
    </i>
    <i>
      <x v="14"/>
    </i>
    <i>
      <x v="15"/>
    </i>
    <i>
      <x v="16"/>
    </i>
    <i>
      <x v="17"/>
    </i>
    <i>
      <x v="18"/>
    </i>
    <i>
      <x v="19"/>
    </i>
    <i>
      <x v="20"/>
    </i>
    <i t="grand">
      <x/>
    </i>
  </rowItems>
  <colItems count="1">
    <i/>
  </colItems>
  <dataFields count="1">
    <dataField name="Average of Retard de paiement (j) sur factures encaissées" fld="18" subtotal="average" baseField="0" baseItem="0"/>
  </dataFields>
  <formats count="2">
    <format dxfId="1">
      <pivotArea collapsedLevelsAreSubtotals="1" fieldPosition="0">
        <references count="1">
          <reference field="1" count="0"/>
        </references>
      </pivotArea>
    </format>
    <format dxfId="0">
      <pivotArea grandRow="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D49EEC4-596C-8643-9971-1A7A4A35D605}" name="PivotTable1"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C9:D31" firstHeaderRow="1" firstDataRow="1" firstDataCol="1"/>
  <pivotFields count="19">
    <pivotField showAll="0"/>
    <pivotField axis="axisRow" showAll="0">
      <items count="22">
        <item x="1"/>
        <item x="14"/>
        <item x="11"/>
        <item x="9"/>
        <item x="16"/>
        <item x="8"/>
        <item x="12"/>
        <item x="17"/>
        <item x="4"/>
        <item x="18"/>
        <item x="2"/>
        <item x="10"/>
        <item x="19"/>
        <item x="7"/>
        <item x="3"/>
        <item x="5"/>
        <item x="6"/>
        <item x="0"/>
        <item x="15"/>
        <item x="13"/>
        <item x="20"/>
        <item t="default"/>
      </items>
    </pivotField>
    <pivotField showAll="0"/>
    <pivotField showAll="0"/>
    <pivotField showAll="0"/>
    <pivotField numFmtId="164" showAll="0"/>
    <pivotField numFmtId="164" showAll="0"/>
    <pivotField showAll="0"/>
    <pivotField showAll="0"/>
    <pivotField showAll="0"/>
    <pivotField showAll="0"/>
    <pivotField showAll="0"/>
    <pivotField showAll="0"/>
    <pivotField numFmtId="164" showAll="0"/>
    <pivotField showAll="0"/>
    <pivotField dataField="1" numFmtId="164" showAll="0"/>
    <pivotField showAll="0"/>
    <pivotField showAll="0"/>
    <pivotField showAll="0"/>
  </pivotFields>
  <rowFields count="1">
    <field x="1"/>
  </rowFields>
  <rowItems count="22">
    <i>
      <x/>
    </i>
    <i>
      <x v="1"/>
    </i>
    <i>
      <x v="2"/>
    </i>
    <i>
      <x v="3"/>
    </i>
    <i>
      <x v="4"/>
    </i>
    <i>
      <x v="5"/>
    </i>
    <i>
      <x v="6"/>
    </i>
    <i>
      <x v="7"/>
    </i>
    <i>
      <x v="8"/>
    </i>
    <i>
      <x v="9"/>
    </i>
    <i>
      <x v="10"/>
    </i>
    <i>
      <x v="11"/>
    </i>
    <i>
      <x v="12"/>
    </i>
    <i>
      <x v="13"/>
    </i>
    <i>
      <x v="14"/>
    </i>
    <i>
      <x v="15"/>
    </i>
    <i>
      <x v="16"/>
    </i>
    <i>
      <x v="17"/>
    </i>
    <i>
      <x v="18"/>
    </i>
    <i>
      <x v="19"/>
    </i>
    <i>
      <x v="20"/>
    </i>
    <i t="grand">
      <x/>
    </i>
  </rowItems>
  <colItems count="1">
    <i/>
  </colItems>
  <dataFields count="1">
    <dataField name="Sum of Total restant" fld="15" baseField="0" baseItem="0"/>
  </dataFields>
  <formats count="9">
    <format dxfId="10">
      <pivotArea type="all" dataOnly="0" outline="0" fieldPosition="0"/>
    </format>
    <format dxfId="9">
      <pivotArea outline="0" collapsedLevelsAreSubtotals="1" fieldPosition="0"/>
    </format>
    <format dxfId="8">
      <pivotArea field="1" type="button" dataOnly="0" labelOnly="1" outline="0" axis="axisRow" fieldPosition="0"/>
    </format>
    <format dxfId="7">
      <pivotArea dataOnly="0" labelOnly="1" fieldPosition="0">
        <references count="1">
          <reference field="1" count="0"/>
        </references>
      </pivotArea>
    </format>
    <format dxfId="6">
      <pivotArea dataOnly="0" labelOnly="1" grandRow="1" outline="0" fieldPosition="0"/>
    </format>
    <format dxfId="5">
      <pivotArea dataOnly="0" labelOnly="1" outline="0" axis="axisValues" fieldPosition="0"/>
    </format>
    <format dxfId="4">
      <pivotArea collapsedLevelsAreSubtotals="1" fieldPosition="0">
        <references count="1">
          <reference field="1" count="20">
            <x v="1"/>
            <x v="2"/>
            <x v="3"/>
            <x v="4"/>
            <x v="5"/>
            <x v="6"/>
            <x v="7"/>
            <x v="8"/>
            <x v="9"/>
            <x v="10"/>
            <x v="11"/>
            <x v="12"/>
            <x v="13"/>
            <x v="14"/>
            <x v="15"/>
            <x v="16"/>
            <x v="17"/>
            <x v="18"/>
            <x v="19"/>
            <x v="20"/>
          </reference>
        </references>
      </pivotArea>
    </format>
    <format dxfId="3">
      <pivotArea grandRow="1" outline="0" collapsedLevelsAreSubtotals="1" fieldPosition="0"/>
    </format>
    <format dxfId="2">
      <pivotArea collapsedLevelsAreSubtotals="1" fieldPosition="0">
        <references count="1">
          <reference field="1"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upflow_invoices_19-12-182018" connectionId="1" xr16:uid="{D3E0C8BD-1A41-2142-9747-EBEBC3745CB8}"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t.upflow.io/6xOiem_8" TargetMode="External"/><Relationship Id="rId2" Type="http://schemas.openxmlformats.org/officeDocument/2006/relationships/hyperlink" Target="mailto:experts@upflow.io" TargetMode="External"/><Relationship Id="rId1" Type="http://schemas.openxmlformats.org/officeDocument/2006/relationships/hyperlink" Target="http://www.upflow.io/"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queryTable" Target="../queryTables/query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1C9ED-23A4-6B46-9D3F-543C060ACE7F}">
  <dimension ref="D5:J37"/>
  <sheetViews>
    <sheetView showGridLines="0" tabSelected="1" zoomScaleNormal="100" workbookViewId="0"/>
  </sheetViews>
  <sheetFormatPr baseColWidth="10" defaultRowHeight="16" x14ac:dyDescent="0.2"/>
  <cols>
    <col min="10" max="10" width="13" bestFit="1" customWidth="1"/>
  </cols>
  <sheetData>
    <row r="5" spans="4:10" x14ac:dyDescent="0.2">
      <c r="D5" s="50" t="s">
        <v>210</v>
      </c>
      <c r="E5" s="51"/>
      <c r="F5" s="51"/>
      <c r="G5" s="51"/>
      <c r="H5" s="51"/>
      <c r="I5" s="51"/>
      <c r="J5" s="52"/>
    </row>
    <row r="13" spans="4:10" ht="43" customHeight="1" x14ac:dyDescent="0.2">
      <c r="D13" s="53" t="s">
        <v>212</v>
      </c>
      <c r="E13" s="53"/>
      <c r="F13" s="53"/>
      <c r="G13" s="53"/>
      <c r="H13" s="53"/>
      <c r="I13" s="53"/>
      <c r="J13" s="53"/>
    </row>
    <row r="14" spans="4:10" x14ac:dyDescent="0.2">
      <c r="D14" s="54" t="s">
        <v>211</v>
      </c>
      <c r="E14" s="54"/>
      <c r="F14" s="54"/>
      <c r="G14" s="54"/>
      <c r="H14" s="54"/>
      <c r="I14" s="54"/>
      <c r="J14" s="54"/>
    </row>
    <row r="20" spans="4:10" x14ac:dyDescent="0.2">
      <c r="D20" s="26" t="s">
        <v>230</v>
      </c>
    </row>
    <row r="22" spans="4:10" x14ac:dyDescent="0.2">
      <c r="D22" s="18" t="s">
        <v>251</v>
      </c>
      <c r="E22" t="s">
        <v>231</v>
      </c>
    </row>
    <row r="23" spans="4:10" x14ac:dyDescent="0.2">
      <c r="F23" t="s">
        <v>255</v>
      </c>
      <c r="J23" s="27">
        <v>49655.43</v>
      </c>
    </row>
    <row r="24" spans="4:10" x14ac:dyDescent="0.2">
      <c r="F24" s="55" t="s">
        <v>249</v>
      </c>
      <c r="G24" s="55"/>
      <c r="H24" s="55"/>
      <c r="I24" s="55"/>
    </row>
    <row r="25" spans="4:10" ht="30" customHeight="1" x14ac:dyDescent="0.2">
      <c r="F25" s="55"/>
      <c r="G25" s="55"/>
      <c r="H25" s="55"/>
      <c r="I25" s="55"/>
    </row>
    <row r="28" spans="4:10" x14ac:dyDescent="0.2">
      <c r="D28" s="18" t="s">
        <v>251</v>
      </c>
      <c r="E28" t="s">
        <v>232</v>
      </c>
    </row>
    <row r="29" spans="4:10" x14ac:dyDescent="0.2">
      <c r="F29" t="s">
        <v>254</v>
      </c>
    </row>
    <row r="30" spans="4:10" x14ac:dyDescent="0.2">
      <c r="F30" t="s">
        <v>250</v>
      </c>
    </row>
    <row r="36" spans="4:10" x14ac:dyDescent="0.2">
      <c r="D36" t="s">
        <v>253</v>
      </c>
    </row>
    <row r="37" spans="4:10" x14ac:dyDescent="0.2">
      <c r="D37" s="54" t="s">
        <v>407</v>
      </c>
      <c r="E37" s="54"/>
      <c r="F37" s="54"/>
      <c r="G37" s="54"/>
      <c r="H37" s="54"/>
      <c r="I37" s="54"/>
      <c r="J37" s="54"/>
    </row>
  </sheetData>
  <mergeCells count="5">
    <mergeCell ref="D5:J5"/>
    <mergeCell ref="D13:J13"/>
    <mergeCell ref="D14:J14"/>
    <mergeCell ref="F24:I25"/>
    <mergeCell ref="D37:J37"/>
  </mergeCells>
  <hyperlinks>
    <hyperlink ref="D14" r:id="rId1" xr:uid="{39123B3A-ADEE-BA4B-8552-F1A76A95EB6A}"/>
    <hyperlink ref="D37" r:id="rId2" xr:uid="{669A7D70-AA51-FC4F-81D5-707BA20CCC5B}"/>
    <hyperlink ref="D14:J14" r:id="rId3" display="www.upflow.io" xr:uid="{106312CF-3428-F744-9C96-CD1174061BB5}"/>
  </hyperlinks>
  <pageMargins left="0.7" right="0.7" top="0.75" bottom="0.75" header="0.3" footer="0.3"/>
  <pageSetup paperSize="9" orientation="portrait" horizontalDpi="0" verticalDpi="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F88BE-0FE2-1649-A2A4-7EF8F8829792}">
  <dimension ref="B2:AM501"/>
  <sheetViews>
    <sheetView showGridLines="0" topLeftCell="G1" workbookViewId="0">
      <selection activeCell="M10" sqref="M10"/>
    </sheetView>
  </sheetViews>
  <sheetFormatPr baseColWidth="10" defaultRowHeight="16" x14ac:dyDescent="0.2"/>
  <cols>
    <col min="1" max="1" width="3.1640625" style="1" customWidth="1"/>
    <col min="2" max="2" width="11.6640625" style="1" customWidth="1"/>
    <col min="3" max="4" width="14.6640625" style="1" bestFit="1" customWidth="1"/>
    <col min="5" max="5" width="25.5" style="1" customWidth="1"/>
    <col min="6" max="6" width="15.5" style="1" customWidth="1"/>
    <col min="7" max="7" width="18.5" style="1" bestFit="1" customWidth="1"/>
    <col min="8" max="8" width="15.83203125" style="1" bestFit="1" customWidth="1"/>
    <col min="9" max="9" width="7.83203125" style="5" bestFit="1" customWidth="1"/>
    <col min="10" max="11" width="23.33203125" style="1" customWidth="1"/>
    <col min="12" max="12" width="18.1640625" style="1" customWidth="1"/>
    <col min="13" max="13" width="19.1640625" style="1" bestFit="1" customWidth="1"/>
    <col min="14" max="14" width="23.33203125" style="1" customWidth="1"/>
    <col min="15" max="15" width="13" style="1" bestFit="1" customWidth="1"/>
    <col min="16" max="16" width="13" style="1" customWidth="1"/>
    <col min="17" max="17" width="14.1640625" style="1" bestFit="1" customWidth="1"/>
    <col min="18" max="19" width="10.33203125" style="1" customWidth="1"/>
    <col min="20" max="20" width="20" style="1" bestFit="1" customWidth="1"/>
    <col min="21" max="21" width="10.83203125" style="20"/>
    <col min="22" max="16384" width="10.83203125" style="1"/>
  </cols>
  <sheetData>
    <row r="2" spans="2:39" x14ac:dyDescent="0.2">
      <c r="B2" s="30" t="s">
        <v>235</v>
      </c>
    </row>
    <row r="3" spans="2:39" x14ac:dyDescent="0.2">
      <c r="B3" s="1" t="s">
        <v>236</v>
      </c>
      <c r="C3" s="29" t="s">
        <v>237</v>
      </c>
      <c r="D3" s="43"/>
    </row>
    <row r="4" spans="2:39" x14ac:dyDescent="0.2">
      <c r="B4" s="1" t="s">
        <v>238</v>
      </c>
      <c r="C4" s="4">
        <f ca="1">TODAY()</f>
        <v>43951</v>
      </c>
      <c r="J4" s="3"/>
      <c r="U4" s="19"/>
    </row>
    <row r="5" spans="2:39" ht="17" thickBot="1" x14ac:dyDescent="0.25">
      <c r="C5" s="4"/>
      <c r="J5" s="3"/>
      <c r="U5" s="19"/>
    </row>
    <row r="6" spans="2:39" ht="19" customHeight="1" x14ac:dyDescent="0.2">
      <c r="B6" s="59" t="s">
        <v>196</v>
      </c>
      <c r="C6" s="59"/>
      <c r="D6" s="59"/>
      <c r="E6" s="59"/>
      <c r="F6" s="59"/>
      <c r="G6" s="59"/>
      <c r="H6" s="59"/>
      <c r="I6" s="59"/>
      <c r="J6" s="59"/>
      <c r="K6" s="59"/>
      <c r="L6" s="61" t="s">
        <v>200</v>
      </c>
      <c r="M6" s="62"/>
      <c r="N6" s="63"/>
      <c r="O6" s="67" t="s">
        <v>215</v>
      </c>
      <c r="P6" s="68"/>
      <c r="Q6" s="68"/>
      <c r="R6" s="68"/>
      <c r="S6" s="68"/>
      <c r="T6" s="69"/>
      <c r="U6" s="67" t="s">
        <v>239</v>
      </c>
      <c r="V6" s="68"/>
      <c r="W6" s="68"/>
      <c r="X6" s="68"/>
      <c r="Y6" s="68"/>
      <c r="Z6" s="68"/>
      <c r="AA6" s="68"/>
      <c r="AB6" s="68"/>
      <c r="AC6" s="68"/>
      <c r="AD6" s="68"/>
      <c r="AE6" s="68"/>
      <c r="AF6" s="68"/>
      <c r="AG6" s="68"/>
      <c r="AH6" s="68"/>
      <c r="AI6" s="68"/>
      <c r="AJ6" s="68"/>
      <c r="AK6" s="68"/>
      <c r="AL6" s="68"/>
    </row>
    <row r="7" spans="2:39" ht="37" customHeight="1" thickBot="1" x14ac:dyDescent="0.25">
      <c r="B7" s="60"/>
      <c r="C7" s="59"/>
      <c r="D7" s="59"/>
      <c r="E7" s="59"/>
      <c r="F7" s="59"/>
      <c r="G7" s="59"/>
      <c r="H7" s="59"/>
      <c r="I7" s="59"/>
      <c r="J7" s="59"/>
      <c r="K7" s="59"/>
      <c r="L7" s="64"/>
      <c r="M7" s="65"/>
      <c r="N7" s="66"/>
      <c r="O7" s="70"/>
      <c r="P7" s="71"/>
      <c r="Q7" s="71"/>
      <c r="R7" s="71"/>
      <c r="S7" s="71"/>
      <c r="T7" s="72"/>
      <c r="U7" s="70"/>
      <c r="V7" s="71"/>
      <c r="W7" s="71"/>
      <c r="X7" s="71"/>
      <c r="Y7" s="71"/>
      <c r="Z7" s="71"/>
      <c r="AA7" s="71"/>
      <c r="AB7" s="71"/>
      <c r="AC7" s="71"/>
      <c r="AD7" s="71"/>
      <c r="AE7" s="71"/>
      <c r="AF7" s="71"/>
      <c r="AG7" s="71"/>
      <c r="AH7" s="71"/>
      <c r="AI7" s="71"/>
      <c r="AJ7" s="71"/>
      <c r="AK7" s="71"/>
      <c r="AL7" s="71"/>
      <c r="AM7" s="28"/>
    </row>
    <row r="8" spans="2:39" ht="37" customHeight="1" thickBot="1" x14ac:dyDescent="0.25">
      <c r="B8" s="45"/>
      <c r="C8" s="39"/>
      <c r="D8" s="40"/>
      <c r="E8" s="40"/>
      <c r="F8" s="40"/>
      <c r="G8" s="42">
        <f>SUM(G10:G501)</f>
        <v>3075254.4750000006</v>
      </c>
      <c r="H8" s="42">
        <f>SUM(H10:H501)</f>
        <v>3690305.3699999982</v>
      </c>
      <c r="I8" s="40"/>
      <c r="J8" s="40"/>
      <c r="K8" s="40"/>
      <c r="L8" s="41"/>
      <c r="M8" s="41"/>
      <c r="N8" s="41"/>
      <c r="O8" s="23"/>
      <c r="P8" s="24"/>
      <c r="Q8" s="42">
        <f>SUM(Q10:Q501)</f>
        <v>794711.83000000007</v>
      </c>
      <c r="R8" s="24"/>
      <c r="S8" s="24"/>
      <c r="T8" s="25"/>
      <c r="U8" s="56" t="str">
        <f>Inputs!F22&amp;" //  J+"&amp;Inputs!G22</f>
        <v>Email 1 //  J+2</v>
      </c>
      <c r="V8" s="57"/>
      <c r="W8" s="58"/>
      <c r="X8" s="56" t="str">
        <f>Inputs!F23&amp;" //  J+"&amp;Inputs!G23</f>
        <v>Email 2 //  J+10</v>
      </c>
      <c r="Y8" s="57"/>
      <c r="Z8" s="58"/>
      <c r="AA8" s="56" t="str">
        <f>Inputs!F24&amp;" //  J+"&amp;Inputs!G24</f>
        <v>Appel 1 //  J+15</v>
      </c>
      <c r="AB8" s="57"/>
      <c r="AC8" s="58"/>
      <c r="AD8" s="56" t="str">
        <f>Inputs!F25&amp;" //  J+"&amp;Inputs!G25</f>
        <v>Courrier 1 //  J+20</v>
      </c>
      <c r="AE8" s="57"/>
      <c r="AF8" s="58"/>
      <c r="AG8" s="56" t="str">
        <f>Inputs!F26&amp;" //  J+"&amp;Inputs!G26</f>
        <v>Courrier 2 //  J+25</v>
      </c>
      <c r="AH8" s="57"/>
      <c r="AI8" s="58"/>
      <c r="AJ8" s="56" t="str">
        <f>Inputs!F27&amp;" //  J+"&amp;Inputs!G27</f>
        <v>Mise en recouvrement //  J+45</v>
      </c>
      <c r="AK8" s="57"/>
      <c r="AL8" s="58"/>
      <c r="AM8" s="28"/>
    </row>
    <row r="9" spans="2:39" s="7" customFormat="1" ht="52" thickBot="1" x14ac:dyDescent="0.25">
      <c r="B9" s="46" t="s">
        <v>198</v>
      </c>
      <c r="C9" s="44" t="s">
        <v>0</v>
      </c>
      <c r="D9" s="10" t="s">
        <v>44</v>
      </c>
      <c r="E9" s="10" t="s">
        <v>45</v>
      </c>
      <c r="F9" s="10" t="s">
        <v>46</v>
      </c>
      <c r="G9" s="10" t="s">
        <v>197</v>
      </c>
      <c r="H9" s="10" t="s">
        <v>3</v>
      </c>
      <c r="I9" s="10" t="s">
        <v>4</v>
      </c>
      <c r="J9" s="10" t="s">
        <v>39</v>
      </c>
      <c r="K9" s="10" t="s">
        <v>40</v>
      </c>
      <c r="L9" s="9" t="s">
        <v>1</v>
      </c>
      <c r="M9" s="9" t="s">
        <v>201</v>
      </c>
      <c r="N9" s="17" t="s">
        <v>202</v>
      </c>
      <c r="O9" s="8" t="s">
        <v>2</v>
      </c>
      <c r="P9" s="8" t="s">
        <v>207</v>
      </c>
      <c r="Q9" s="8" t="s">
        <v>43</v>
      </c>
      <c r="R9" s="8" t="s">
        <v>214</v>
      </c>
      <c r="S9" s="8" t="s">
        <v>252</v>
      </c>
      <c r="T9" s="8" t="s">
        <v>213</v>
      </c>
      <c r="U9" s="7" t="s">
        <v>234</v>
      </c>
      <c r="V9" s="7" t="s">
        <v>233</v>
      </c>
      <c r="W9" s="7" t="s">
        <v>1</v>
      </c>
      <c r="X9" s="7" t="s">
        <v>234</v>
      </c>
      <c r="Y9" s="7" t="s">
        <v>233</v>
      </c>
      <c r="Z9" s="7" t="s">
        <v>1</v>
      </c>
      <c r="AA9" s="7" t="s">
        <v>234</v>
      </c>
      <c r="AB9" s="7" t="s">
        <v>233</v>
      </c>
      <c r="AC9" s="7" t="s">
        <v>1</v>
      </c>
      <c r="AD9" s="7" t="s">
        <v>234</v>
      </c>
      <c r="AE9" s="7" t="s">
        <v>233</v>
      </c>
      <c r="AF9" s="7" t="s">
        <v>1</v>
      </c>
      <c r="AG9" s="7" t="s">
        <v>234</v>
      </c>
      <c r="AH9" s="7" t="s">
        <v>233</v>
      </c>
      <c r="AI9" s="7" t="s">
        <v>1</v>
      </c>
      <c r="AJ9" s="7" t="s">
        <v>234</v>
      </c>
      <c r="AK9" s="7" t="s">
        <v>233</v>
      </c>
      <c r="AL9" s="7" t="s">
        <v>1</v>
      </c>
    </row>
    <row r="10" spans="2:39" x14ac:dyDescent="0.2">
      <c r="B10" s="11" t="s">
        <v>258</v>
      </c>
      <c r="C10" s="12" t="s">
        <v>5</v>
      </c>
      <c r="D10" s="15">
        <v>43445</v>
      </c>
      <c r="E10" s="11" t="s">
        <v>6</v>
      </c>
      <c r="F10" s="11" t="s">
        <v>47</v>
      </c>
      <c r="G10" s="13">
        <v>12391.183333333334</v>
      </c>
      <c r="H10" s="13">
        <v>14869.42</v>
      </c>
      <c r="I10" s="14" t="s">
        <v>7</v>
      </c>
      <c r="J10" s="15">
        <v>43445</v>
      </c>
      <c r="K10" s="15">
        <v>43475</v>
      </c>
      <c r="L10" s="4" t="str">
        <f ca="1">IF(H10&lt;&gt;0,IF(Q10&gt;0,IF($C$4&gt;K10,Inputs!$D$7,Inputs!$D$8),Inputs!$D$9),"-")</f>
        <v>Echue</v>
      </c>
      <c r="M10" s="4" t="str">
        <f>IF(H10&lt;&gt;0,IF(O10=0,Inputs!$D$11,IF(AND(O10&gt;0,O10&lt;Q10),Inputs!$D$12,Inputs!$D$13)),"-")</f>
        <v>Impayée</v>
      </c>
      <c r="N10" s="14" t="s">
        <v>199</v>
      </c>
      <c r="O10" s="13">
        <v>0</v>
      </c>
      <c r="P10" s="13"/>
      <c r="Q10" s="2">
        <f t="shared" ref="Q10:Q41" si="0">H10-O10</f>
        <v>14869.42</v>
      </c>
      <c r="R10" s="6">
        <f ca="1">IF(H10&lt;&gt;0,IF(M10&lt;&gt;Inputs!$D$13,$C$4-J10,"-"),"-")</f>
        <v>506</v>
      </c>
      <c r="S10" s="6">
        <f ca="1">IF(AND(H10&lt;&gt;0,K10&lt;$C$4),IF(M10&lt;&gt;Inputs!$D$13,$C$4-K10,"-"),"-")</f>
        <v>476</v>
      </c>
      <c r="T10" s="6" t="str">
        <f>IF(M10=Inputs!$D$9,'Invoice Tracker'!P10-'Invoice Tracker'!K10,"-")</f>
        <v>-</v>
      </c>
      <c r="U10" s="5">
        <f ca="1">IF((M10&lt;&gt;Inputs!$D$13),IF($C$4&gt;'Invoice Tracker'!K10+Inputs!$G$22,1,0),0)</f>
        <v>1</v>
      </c>
      <c r="V10" s="14">
        <v>0</v>
      </c>
      <c r="W10" s="5">
        <f ca="1">IF(AND(U10=1,V10=0),1,0)</f>
        <v>1</v>
      </c>
      <c r="X10" s="1">
        <f ca="1">IF((M10&lt;&gt;Inputs!$D$13),IF($C$4&gt;'Invoice Tracker'!K10+Inputs!$G$23,1,0),0)</f>
        <v>1</v>
      </c>
      <c r="Y10" s="14">
        <v>0</v>
      </c>
      <c r="Z10" s="5">
        <f ca="1">IF(AND(X10=1,Y10=0),1,0)</f>
        <v>1</v>
      </c>
      <c r="AA10" s="1">
        <f ca="1">IF((M10&lt;&gt;Inputs!$D$13),IF($C$4&gt;'Invoice Tracker'!K10+Inputs!$G$24,1,0),0)</f>
        <v>1</v>
      </c>
      <c r="AB10" s="14">
        <v>0</v>
      </c>
      <c r="AC10" s="5">
        <f ca="1">IF(AND(AA10=1,AB10=0),1,0)</f>
        <v>1</v>
      </c>
      <c r="AD10" s="1">
        <f ca="1">IF((M10&lt;&gt;Inputs!$D$13),IF($C$4&gt;'Invoice Tracker'!K10+Inputs!$G$25,1,0),0)</f>
        <v>1</v>
      </c>
      <c r="AE10" s="14">
        <v>0</v>
      </c>
      <c r="AF10" s="5">
        <f ca="1">IF(AND(AD10=1,AE10=0),1,0)</f>
        <v>1</v>
      </c>
      <c r="AG10" s="1">
        <f ca="1">IF((M10&lt;&gt;Inputs!$D$13),IF($C$4&gt;'Invoice Tracker'!K10+Inputs!$G$26,1,0),0)</f>
        <v>1</v>
      </c>
      <c r="AH10" s="14">
        <v>0</v>
      </c>
      <c r="AI10" s="5">
        <f ca="1">IF(AND(AG10=1,AH10=0),1,0)</f>
        <v>1</v>
      </c>
      <c r="AJ10" s="1">
        <f ca="1">IF((M10&lt;&gt;Inputs!$D$13),IF($C$4&gt;'Invoice Tracker'!K10+Inputs!$G$27,1,0),0)</f>
        <v>1</v>
      </c>
      <c r="AK10" s="14">
        <v>0</v>
      </c>
      <c r="AL10" s="5">
        <f ca="1">IF(AND(AJ10=1,AK10=0),1,0)</f>
        <v>1</v>
      </c>
    </row>
    <row r="11" spans="2:39" x14ac:dyDescent="0.2">
      <c r="B11" s="11" t="s">
        <v>259</v>
      </c>
      <c r="C11" s="12" t="s">
        <v>8</v>
      </c>
      <c r="D11" s="15">
        <v>43445</v>
      </c>
      <c r="E11" s="11" t="s">
        <v>9</v>
      </c>
      <c r="F11" s="11" t="s">
        <v>48</v>
      </c>
      <c r="G11" s="13">
        <v>18777.125</v>
      </c>
      <c r="H11" s="13">
        <v>22532.55</v>
      </c>
      <c r="I11" s="14" t="s">
        <v>7</v>
      </c>
      <c r="J11" s="15">
        <v>43445</v>
      </c>
      <c r="K11" s="15">
        <v>43475</v>
      </c>
      <c r="L11" s="4" t="str">
        <f ca="1">IF(H11&lt;&gt;0,IF(Q11&gt;0,IF($C$4&gt;K11,Inputs!$D$7,Inputs!$D$8),Inputs!$D$9),"-")</f>
        <v>Echue</v>
      </c>
      <c r="M11" s="4" t="str">
        <f>IF(H11&lt;&gt;0,IF(O11=0,Inputs!$D$11,IF(AND(O11&gt;0,O11&lt;Q11),Inputs!$D$12,Inputs!$D$13)),"-")</f>
        <v>Impayée</v>
      </c>
      <c r="N11" s="14" t="s">
        <v>199</v>
      </c>
      <c r="O11" s="13">
        <v>0</v>
      </c>
      <c r="P11" s="13"/>
      <c r="Q11" s="2">
        <f t="shared" si="0"/>
        <v>22532.55</v>
      </c>
      <c r="R11" s="6">
        <f ca="1">IF(H11&lt;&gt;0,IF(M11&lt;&gt;Inputs!$D$13,$C$4-J11,"-"),"-")</f>
        <v>506</v>
      </c>
      <c r="S11" s="6">
        <f ca="1">IF(AND(H11&lt;&gt;0,K11&lt;$C$4),IF(M11&lt;&gt;Inputs!$D$13,$C$4-K11,"-"),"-")</f>
        <v>476</v>
      </c>
      <c r="T11" s="6" t="str">
        <f>IF(M11=Inputs!$D$9,'Invoice Tracker'!P11-'Invoice Tracker'!K11,"-")</f>
        <v>-</v>
      </c>
      <c r="U11" s="5">
        <f ca="1">IF((M11&lt;&gt;Inputs!$D$13),IF($C$4&gt;'Invoice Tracker'!K11+Inputs!$G$22,1,0),0)</f>
        <v>1</v>
      </c>
      <c r="V11" s="14">
        <v>0</v>
      </c>
      <c r="W11" s="5">
        <f ca="1">IF(AND(U11=1,V11=0),1,0)</f>
        <v>1</v>
      </c>
      <c r="X11" s="1">
        <f ca="1">IF((M11&lt;&gt;Inputs!$D$13),IF($C$4&gt;'Invoice Tracker'!K11+Inputs!$G$23,1,0),0)</f>
        <v>1</v>
      </c>
      <c r="Y11" s="14">
        <v>0</v>
      </c>
      <c r="Z11" s="5">
        <f ca="1">IF(AND(X11=1,Y11=0),1,0)</f>
        <v>1</v>
      </c>
      <c r="AA11" s="1">
        <f ca="1">IF((M11&lt;&gt;Inputs!$D$13),IF($C$4&gt;'Invoice Tracker'!K11+Inputs!$G$24,1,0),0)</f>
        <v>1</v>
      </c>
      <c r="AB11" s="14">
        <v>0</v>
      </c>
      <c r="AC11" s="5">
        <f ca="1">IF(AND(AA11=1,AB11=0),1,0)</f>
        <v>1</v>
      </c>
      <c r="AD11" s="1">
        <f ca="1">IF((M11&lt;&gt;Inputs!$D$13),IF($C$4&gt;'Invoice Tracker'!K11+Inputs!$G$25,1,0),0)</f>
        <v>1</v>
      </c>
      <c r="AE11" s="14">
        <v>0</v>
      </c>
      <c r="AF11" s="5">
        <f ca="1">IF(AND(AD11=1,AE11=0),1,0)</f>
        <v>1</v>
      </c>
      <c r="AG11" s="1">
        <f ca="1">IF((M11&lt;&gt;Inputs!$D$13),IF($C$4&gt;'Invoice Tracker'!K11+Inputs!$G$26,1,0),0)</f>
        <v>1</v>
      </c>
      <c r="AH11" s="14">
        <v>0</v>
      </c>
      <c r="AI11" s="5">
        <f ca="1">IF(AND(AG11=1,AH11=0),1,0)</f>
        <v>1</v>
      </c>
      <c r="AJ11" s="1">
        <f ca="1">IF((M11&lt;&gt;Inputs!$D$13),IF($C$4&gt;'Invoice Tracker'!K11+Inputs!$G$27,1,0),0)</f>
        <v>1</v>
      </c>
      <c r="AK11" s="14">
        <v>0</v>
      </c>
      <c r="AL11" s="5">
        <f ca="1">IF(AND(AJ11=1,AK11=0),1,0)</f>
        <v>1</v>
      </c>
    </row>
    <row r="12" spans="2:39" x14ac:dyDescent="0.2">
      <c r="B12" s="11" t="s">
        <v>260</v>
      </c>
      <c r="C12" s="12" t="s">
        <v>10</v>
      </c>
      <c r="D12" s="15">
        <v>43444</v>
      </c>
      <c r="E12" s="11" t="s">
        <v>11</v>
      </c>
      <c r="F12" s="11" t="s">
        <v>49</v>
      </c>
      <c r="G12" s="13">
        <v>41379.525000000001</v>
      </c>
      <c r="H12" s="13">
        <v>49655.43</v>
      </c>
      <c r="I12" s="14" t="s">
        <v>7</v>
      </c>
      <c r="J12" s="15">
        <v>43444</v>
      </c>
      <c r="K12" s="15">
        <v>43474</v>
      </c>
      <c r="L12" s="4" t="str">
        <f ca="1">IF(H12&lt;&gt;0,IF(Q12&gt;0,IF($C$4&gt;K12,Inputs!$D$7,Inputs!$D$8),Inputs!$D$9),"-")</f>
        <v>Echue</v>
      </c>
      <c r="M12" s="4" t="str">
        <f>IF(H12&lt;&gt;0,IF(O12=0,Inputs!$D$11,IF(AND(O12&gt;0,O12&lt;Q12),Inputs!$D$12,Inputs!$D$13)),"-")</f>
        <v>Impayée</v>
      </c>
      <c r="N12" s="14" t="s">
        <v>199</v>
      </c>
      <c r="O12" s="13">
        <v>0</v>
      </c>
      <c r="P12" s="13"/>
      <c r="Q12" s="2">
        <f t="shared" si="0"/>
        <v>49655.43</v>
      </c>
      <c r="R12" s="6">
        <f ca="1">IF(H12&lt;&gt;0,IF(M12&lt;&gt;Inputs!$D$13,$C$4-J12,"-"),"-")</f>
        <v>507</v>
      </c>
      <c r="S12" s="6">
        <f ca="1">IF(AND(H12&lt;&gt;0,K12&lt;$C$4),IF(M12&lt;&gt;Inputs!$D$13,$C$4-K12,"-"),"-")</f>
        <v>477</v>
      </c>
      <c r="T12" s="6" t="str">
        <f>IF(M12=Inputs!$D$9,'Invoice Tracker'!P12-'Invoice Tracker'!K12,"-")</f>
        <v>-</v>
      </c>
      <c r="U12" s="5">
        <f ca="1">IF((M12&lt;&gt;Inputs!$D$13),IF($C$4&gt;'Invoice Tracker'!K12+Inputs!$G$22,1,0),0)</f>
        <v>1</v>
      </c>
      <c r="V12" s="14">
        <v>0</v>
      </c>
      <c r="W12" s="5">
        <f t="shared" ref="W12:W75" ca="1" si="1">IF(AND(U12=1,V12=0),1,0)</f>
        <v>1</v>
      </c>
      <c r="X12" s="1">
        <f ca="1">IF((M12&lt;&gt;Inputs!$D$13),IF($C$4&gt;'Invoice Tracker'!K12+Inputs!$G$23,1,0),0)</f>
        <v>1</v>
      </c>
      <c r="Y12" s="14">
        <v>0</v>
      </c>
      <c r="Z12" s="5">
        <f t="shared" ref="Z12:Z75" ca="1" si="2">IF(AND(X12=1,Y12=0),1,0)</f>
        <v>1</v>
      </c>
      <c r="AA12" s="1">
        <f ca="1">IF((M12&lt;&gt;Inputs!$D$13),IF($C$4&gt;'Invoice Tracker'!K12+Inputs!$G$24,1,0),0)</f>
        <v>1</v>
      </c>
      <c r="AB12" s="14">
        <v>0</v>
      </c>
      <c r="AC12" s="5">
        <f t="shared" ref="AC12:AC75" ca="1" si="3">IF(AND(AA12=1,AB12=0),1,0)</f>
        <v>1</v>
      </c>
      <c r="AD12" s="1">
        <f ca="1">IF((M12&lt;&gt;Inputs!$D$13),IF($C$4&gt;'Invoice Tracker'!K12+Inputs!$G$25,1,0),0)</f>
        <v>1</v>
      </c>
      <c r="AE12" s="14">
        <v>0</v>
      </c>
      <c r="AF12" s="5">
        <f t="shared" ref="AF12:AF75" ca="1" si="4">IF(AND(AD12=1,AE12=0),1,0)</f>
        <v>1</v>
      </c>
      <c r="AG12" s="1">
        <f ca="1">IF((M12&lt;&gt;Inputs!$D$13),IF($C$4&gt;'Invoice Tracker'!K12+Inputs!$G$26,1,0),0)</f>
        <v>1</v>
      </c>
      <c r="AH12" s="14">
        <v>0</v>
      </c>
      <c r="AI12" s="5">
        <f t="shared" ref="AI12:AI75" ca="1" si="5">IF(AND(AG12=1,AH12=0),1,0)</f>
        <v>1</v>
      </c>
      <c r="AJ12" s="1">
        <f ca="1">IF((M12&lt;&gt;Inputs!$D$13),IF($C$4&gt;'Invoice Tracker'!K12+Inputs!$G$27,1,0),0)</f>
        <v>1</v>
      </c>
      <c r="AK12" s="14">
        <v>0</v>
      </c>
      <c r="AL12" s="5">
        <f t="shared" ref="AL12:AL75" ca="1" si="6">IF(AND(AJ12=1,AK12=0),1,0)</f>
        <v>1</v>
      </c>
    </row>
    <row r="13" spans="2:39" x14ac:dyDescent="0.2">
      <c r="B13" s="11" t="s">
        <v>261</v>
      </c>
      <c r="C13" s="12" t="s">
        <v>12</v>
      </c>
      <c r="D13" s="15">
        <v>43444</v>
      </c>
      <c r="E13" s="11" t="s">
        <v>13</v>
      </c>
      <c r="F13" s="11" t="s">
        <v>50</v>
      </c>
      <c r="G13" s="13">
        <v>32927.708333333336</v>
      </c>
      <c r="H13" s="13">
        <v>39513.25</v>
      </c>
      <c r="I13" s="14" t="s">
        <v>7</v>
      </c>
      <c r="J13" s="15">
        <v>43444</v>
      </c>
      <c r="K13" s="15">
        <v>43474</v>
      </c>
      <c r="L13" s="4" t="str">
        <f ca="1">IF(H13&lt;&gt;0,IF(Q13&gt;0,IF($C$4&gt;K13,Inputs!$D$7,Inputs!$D$8),Inputs!$D$9),"-")</f>
        <v>Echue</v>
      </c>
      <c r="M13" s="4" t="str">
        <f>IF(H13&lt;&gt;0,IF(O13=0,Inputs!$D$11,IF(AND(O13&gt;0,O13&lt;Q13),Inputs!$D$12,Inputs!$D$13)),"-")</f>
        <v>Impayée</v>
      </c>
      <c r="N13" s="14" t="s">
        <v>199</v>
      </c>
      <c r="O13" s="13">
        <v>0</v>
      </c>
      <c r="P13" s="13"/>
      <c r="Q13" s="2">
        <f t="shared" si="0"/>
        <v>39513.25</v>
      </c>
      <c r="R13" s="6">
        <f ca="1">IF(H13&lt;&gt;0,IF(M13&lt;&gt;Inputs!$D$13,$C$4-J13,"-"),"-")</f>
        <v>507</v>
      </c>
      <c r="S13" s="6">
        <f ca="1">IF(AND(H13&lt;&gt;0,K13&lt;$C$4),IF(M13&lt;&gt;Inputs!$D$13,$C$4-K13,"-"),"-")</f>
        <v>477</v>
      </c>
      <c r="T13" s="6" t="str">
        <f>IF(M13=Inputs!$D$9,'Invoice Tracker'!P13-'Invoice Tracker'!K13,"-")</f>
        <v>-</v>
      </c>
      <c r="U13" s="5">
        <f ca="1">IF((M13&lt;&gt;Inputs!$D$13),IF($C$4&gt;'Invoice Tracker'!K13+Inputs!$G$22,1,0),0)</f>
        <v>1</v>
      </c>
      <c r="V13" s="14">
        <v>0</v>
      </c>
      <c r="W13" s="5">
        <f t="shared" ca="1" si="1"/>
        <v>1</v>
      </c>
      <c r="X13" s="1">
        <f ca="1">IF((M13&lt;&gt;Inputs!$D$13),IF($C$4&gt;'Invoice Tracker'!K13+Inputs!$G$23,1,0),0)</f>
        <v>1</v>
      </c>
      <c r="Y13" s="14">
        <v>0</v>
      </c>
      <c r="Z13" s="5">
        <f t="shared" ca="1" si="2"/>
        <v>1</v>
      </c>
      <c r="AA13" s="1">
        <f ca="1">IF((M13&lt;&gt;Inputs!$D$13),IF($C$4&gt;'Invoice Tracker'!K13+Inputs!$G$24,1,0),0)</f>
        <v>1</v>
      </c>
      <c r="AB13" s="14">
        <v>0</v>
      </c>
      <c r="AC13" s="5">
        <f t="shared" ca="1" si="3"/>
        <v>1</v>
      </c>
      <c r="AD13" s="1">
        <f ca="1">IF((M13&lt;&gt;Inputs!$D$13),IF($C$4&gt;'Invoice Tracker'!K13+Inputs!$G$25,1,0),0)</f>
        <v>1</v>
      </c>
      <c r="AE13" s="14">
        <v>0</v>
      </c>
      <c r="AF13" s="5">
        <f t="shared" ca="1" si="4"/>
        <v>1</v>
      </c>
      <c r="AG13" s="1">
        <f ca="1">IF((M13&lt;&gt;Inputs!$D$13),IF($C$4&gt;'Invoice Tracker'!K13+Inputs!$G$26,1,0),0)</f>
        <v>1</v>
      </c>
      <c r="AH13" s="14">
        <v>0</v>
      </c>
      <c r="AI13" s="5">
        <f t="shared" ca="1" si="5"/>
        <v>1</v>
      </c>
      <c r="AJ13" s="1">
        <f ca="1">IF((M13&lt;&gt;Inputs!$D$13),IF($C$4&gt;'Invoice Tracker'!K13+Inputs!$G$27,1,0),0)</f>
        <v>1</v>
      </c>
      <c r="AK13" s="14">
        <v>0</v>
      </c>
      <c r="AL13" s="5">
        <f t="shared" ca="1" si="6"/>
        <v>1</v>
      </c>
    </row>
    <row r="14" spans="2:39" x14ac:dyDescent="0.2">
      <c r="B14" s="11" t="s">
        <v>262</v>
      </c>
      <c r="C14" s="12" t="s">
        <v>14</v>
      </c>
      <c r="D14" s="15">
        <v>43443</v>
      </c>
      <c r="E14" s="11" t="s">
        <v>15</v>
      </c>
      <c r="F14" s="11" t="s">
        <v>51</v>
      </c>
      <c r="G14" s="13">
        <v>13437.491666666667</v>
      </c>
      <c r="H14" s="13">
        <v>16124.99</v>
      </c>
      <c r="I14" s="14" t="s">
        <v>7</v>
      </c>
      <c r="J14" s="15">
        <v>43443</v>
      </c>
      <c r="K14" s="15">
        <v>43473</v>
      </c>
      <c r="L14" s="4" t="str">
        <f ca="1">IF(H14&lt;&gt;0,IF(Q14&gt;0,IF($C$4&gt;K14,Inputs!$D$7,Inputs!$D$8),Inputs!$D$9),"-")</f>
        <v>Echue</v>
      </c>
      <c r="M14" s="4" t="str">
        <f>IF(H14&lt;&gt;0,IF(O14=0,Inputs!$D$11,IF(AND(O14&gt;0,O14&lt;Q14),Inputs!$D$12,Inputs!$D$13)),"-")</f>
        <v>Impayée</v>
      </c>
      <c r="N14" s="14" t="s">
        <v>199</v>
      </c>
      <c r="O14" s="13">
        <v>0</v>
      </c>
      <c r="P14" s="13"/>
      <c r="Q14" s="2">
        <f t="shared" si="0"/>
        <v>16124.99</v>
      </c>
      <c r="R14" s="6">
        <f ca="1">IF(H14&lt;&gt;0,IF(M14&lt;&gt;Inputs!$D$13,$C$4-J14,"-"),"-")</f>
        <v>508</v>
      </c>
      <c r="S14" s="6">
        <f ca="1">IF(AND(H14&lt;&gt;0,K14&lt;$C$4),IF(M14&lt;&gt;Inputs!$D$13,$C$4-K14,"-"),"-")</f>
        <v>478</v>
      </c>
      <c r="T14" s="6" t="str">
        <f>IF(M14=Inputs!$D$9,'Invoice Tracker'!P14-'Invoice Tracker'!K14,"-")</f>
        <v>-</v>
      </c>
      <c r="U14" s="5">
        <f ca="1">IF((M14&lt;&gt;Inputs!$D$13),IF($C$4&gt;'Invoice Tracker'!K14+Inputs!$G$22,1,0),0)</f>
        <v>1</v>
      </c>
      <c r="V14" s="14">
        <v>0</v>
      </c>
      <c r="W14" s="5">
        <f t="shared" ca="1" si="1"/>
        <v>1</v>
      </c>
      <c r="X14" s="1">
        <f ca="1">IF((M14&lt;&gt;Inputs!$D$13),IF($C$4&gt;'Invoice Tracker'!K14+Inputs!$G$23,1,0),0)</f>
        <v>1</v>
      </c>
      <c r="Y14" s="14">
        <v>0</v>
      </c>
      <c r="Z14" s="5">
        <f t="shared" ca="1" si="2"/>
        <v>1</v>
      </c>
      <c r="AA14" s="1">
        <f ca="1">IF((M14&lt;&gt;Inputs!$D$13),IF($C$4&gt;'Invoice Tracker'!K14+Inputs!$G$24,1,0),0)</f>
        <v>1</v>
      </c>
      <c r="AB14" s="14">
        <v>0</v>
      </c>
      <c r="AC14" s="5">
        <f t="shared" ca="1" si="3"/>
        <v>1</v>
      </c>
      <c r="AD14" s="1">
        <f ca="1">IF((M14&lt;&gt;Inputs!$D$13),IF($C$4&gt;'Invoice Tracker'!K14+Inputs!$G$25,1,0),0)</f>
        <v>1</v>
      </c>
      <c r="AE14" s="14">
        <v>0</v>
      </c>
      <c r="AF14" s="5">
        <f t="shared" ca="1" si="4"/>
        <v>1</v>
      </c>
      <c r="AG14" s="1">
        <f ca="1">IF((M14&lt;&gt;Inputs!$D$13),IF($C$4&gt;'Invoice Tracker'!K14+Inputs!$G$26,1,0),0)</f>
        <v>1</v>
      </c>
      <c r="AH14" s="14">
        <v>0</v>
      </c>
      <c r="AI14" s="5">
        <f t="shared" ca="1" si="5"/>
        <v>1</v>
      </c>
      <c r="AJ14" s="1">
        <f ca="1">IF((M14&lt;&gt;Inputs!$D$13),IF($C$4&gt;'Invoice Tracker'!K14+Inputs!$G$27,1,0),0)</f>
        <v>1</v>
      </c>
      <c r="AK14" s="14">
        <v>0</v>
      </c>
      <c r="AL14" s="5">
        <f t="shared" ca="1" si="6"/>
        <v>1</v>
      </c>
    </row>
    <row r="15" spans="2:39" x14ac:dyDescent="0.2">
      <c r="B15" s="11" t="s">
        <v>263</v>
      </c>
      <c r="C15" s="12" t="s">
        <v>16</v>
      </c>
      <c r="D15" s="15">
        <v>43443</v>
      </c>
      <c r="E15" s="11" t="s">
        <v>15</v>
      </c>
      <c r="F15" s="11" t="s">
        <v>52</v>
      </c>
      <c r="G15" s="13">
        <v>38744.616666666669</v>
      </c>
      <c r="H15" s="13">
        <v>46493.54</v>
      </c>
      <c r="I15" s="14" t="s">
        <v>7</v>
      </c>
      <c r="J15" s="15">
        <v>43443</v>
      </c>
      <c r="K15" s="15">
        <v>43473</v>
      </c>
      <c r="L15" s="4" t="str">
        <f ca="1">IF(H15&lt;&gt;0,IF(Q15&gt;0,IF($C$4&gt;K15,Inputs!$D$7,Inputs!$D$8),Inputs!$D$9),"-")</f>
        <v>Echue</v>
      </c>
      <c r="M15" s="4" t="str">
        <f>IF(H15&lt;&gt;0,IF(O15=0,Inputs!$D$11,IF(AND(O15&gt;0,O15&lt;Q15),Inputs!$D$12,Inputs!$D$13)),"-")</f>
        <v>Impayée</v>
      </c>
      <c r="N15" s="14" t="s">
        <v>199</v>
      </c>
      <c r="O15" s="13">
        <v>0</v>
      </c>
      <c r="P15" s="13"/>
      <c r="Q15" s="2">
        <f t="shared" si="0"/>
        <v>46493.54</v>
      </c>
      <c r="R15" s="6">
        <f ca="1">IF(H15&lt;&gt;0,IF(M15&lt;&gt;Inputs!$D$13,$C$4-J15,"-"),"-")</f>
        <v>508</v>
      </c>
      <c r="S15" s="6">
        <f ca="1">IF(AND(H15&lt;&gt;0,K15&lt;$C$4),IF(M15&lt;&gt;Inputs!$D$13,$C$4-K15,"-"),"-")</f>
        <v>478</v>
      </c>
      <c r="T15" s="6" t="str">
        <f>IF(M15=Inputs!$D$9,'Invoice Tracker'!P15-'Invoice Tracker'!K15,"-")</f>
        <v>-</v>
      </c>
      <c r="U15" s="5">
        <f ca="1">IF((M15&lt;&gt;Inputs!$D$13),IF($C$4&gt;'Invoice Tracker'!K15+Inputs!$G$22,1,0),0)</f>
        <v>1</v>
      </c>
      <c r="V15" s="14">
        <v>0</v>
      </c>
      <c r="W15" s="5">
        <f t="shared" ca="1" si="1"/>
        <v>1</v>
      </c>
      <c r="X15" s="1">
        <f ca="1">IF((M15&lt;&gt;Inputs!$D$13),IF($C$4&gt;'Invoice Tracker'!K15+Inputs!$G$23,1,0),0)</f>
        <v>1</v>
      </c>
      <c r="Y15" s="14">
        <v>0</v>
      </c>
      <c r="Z15" s="5">
        <f t="shared" ca="1" si="2"/>
        <v>1</v>
      </c>
      <c r="AA15" s="1">
        <f ca="1">IF((M15&lt;&gt;Inputs!$D$13),IF($C$4&gt;'Invoice Tracker'!K15+Inputs!$G$24,1,0),0)</f>
        <v>1</v>
      </c>
      <c r="AB15" s="14">
        <v>0</v>
      </c>
      <c r="AC15" s="5">
        <f t="shared" ca="1" si="3"/>
        <v>1</v>
      </c>
      <c r="AD15" s="1">
        <f ca="1">IF((M15&lt;&gt;Inputs!$D$13),IF($C$4&gt;'Invoice Tracker'!K15+Inputs!$G$25,1,0),0)</f>
        <v>1</v>
      </c>
      <c r="AE15" s="14">
        <v>0</v>
      </c>
      <c r="AF15" s="5">
        <f t="shared" ca="1" si="4"/>
        <v>1</v>
      </c>
      <c r="AG15" s="1">
        <f ca="1">IF((M15&lt;&gt;Inputs!$D$13),IF($C$4&gt;'Invoice Tracker'!K15+Inputs!$G$26,1,0),0)</f>
        <v>1</v>
      </c>
      <c r="AH15" s="14">
        <v>0</v>
      </c>
      <c r="AI15" s="5">
        <f t="shared" ca="1" si="5"/>
        <v>1</v>
      </c>
      <c r="AJ15" s="1">
        <f ca="1">IF((M15&lt;&gt;Inputs!$D$13),IF($C$4&gt;'Invoice Tracker'!K15+Inputs!$G$27,1,0),0)</f>
        <v>1</v>
      </c>
      <c r="AK15" s="14">
        <v>0</v>
      </c>
      <c r="AL15" s="5">
        <f t="shared" ca="1" si="6"/>
        <v>1</v>
      </c>
    </row>
    <row r="16" spans="2:39" x14ac:dyDescent="0.2">
      <c r="B16" s="11" t="s">
        <v>264</v>
      </c>
      <c r="C16" s="12" t="s">
        <v>8</v>
      </c>
      <c r="D16" s="15">
        <v>43442</v>
      </c>
      <c r="E16" s="11" t="s">
        <v>6</v>
      </c>
      <c r="F16" s="11" t="s">
        <v>53</v>
      </c>
      <c r="G16" s="13">
        <v>9659.65</v>
      </c>
      <c r="H16" s="13">
        <v>11591.58</v>
      </c>
      <c r="I16" s="14" t="s">
        <v>7</v>
      </c>
      <c r="J16" s="15">
        <v>43442</v>
      </c>
      <c r="K16" s="15">
        <v>43472</v>
      </c>
      <c r="L16" s="4" t="str">
        <f ca="1">IF(H16&lt;&gt;0,IF(Q16&gt;0,IF($C$4&gt;K16,Inputs!$D$7,Inputs!$D$8),Inputs!$D$9),"-")</f>
        <v>Echue</v>
      </c>
      <c r="M16" s="4" t="str">
        <f>IF(H16&lt;&gt;0,IF(O16=0,Inputs!$D$11,IF(AND(O16&gt;0,O16&lt;Q16),Inputs!$D$12,Inputs!$D$13)),"-")</f>
        <v>Impayée</v>
      </c>
      <c r="N16" s="14" t="s">
        <v>199</v>
      </c>
      <c r="O16" s="13">
        <v>0</v>
      </c>
      <c r="P16" s="13"/>
      <c r="Q16" s="2">
        <f t="shared" si="0"/>
        <v>11591.58</v>
      </c>
      <c r="R16" s="6">
        <f ca="1">IF(H16&lt;&gt;0,IF(M16&lt;&gt;Inputs!$D$13,$C$4-J16,"-"),"-")</f>
        <v>509</v>
      </c>
      <c r="S16" s="6">
        <f ca="1">IF(AND(H16&lt;&gt;0,K16&lt;$C$4),IF(M16&lt;&gt;Inputs!$D$13,$C$4-K16,"-"),"-")</f>
        <v>479</v>
      </c>
      <c r="T16" s="6" t="str">
        <f>IF(M16=Inputs!$D$9,'Invoice Tracker'!P16-'Invoice Tracker'!K16,"-")</f>
        <v>-</v>
      </c>
      <c r="U16" s="5">
        <f ca="1">IF((M16&lt;&gt;Inputs!$D$13),IF($C$4&gt;'Invoice Tracker'!K16+Inputs!$G$22,1,0),0)</f>
        <v>1</v>
      </c>
      <c r="V16" s="14">
        <v>0</v>
      </c>
      <c r="W16" s="5">
        <f t="shared" ca="1" si="1"/>
        <v>1</v>
      </c>
      <c r="X16" s="1">
        <f ca="1">IF((M16&lt;&gt;Inputs!$D$13),IF($C$4&gt;'Invoice Tracker'!K16+Inputs!$G$23,1,0),0)</f>
        <v>1</v>
      </c>
      <c r="Y16" s="14">
        <v>0</v>
      </c>
      <c r="Z16" s="5">
        <f t="shared" ca="1" si="2"/>
        <v>1</v>
      </c>
      <c r="AA16" s="1">
        <f ca="1">IF((M16&lt;&gt;Inputs!$D$13),IF($C$4&gt;'Invoice Tracker'!K16+Inputs!$G$24,1,0),0)</f>
        <v>1</v>
      </c>
      <c r="AB16" s="14">
        <v>0</v>
      </c>
      <c r="AC16" s="5">
        <f t="shared" ca="1" si="3"/>
        <v>1</v>
      </c>
      <c r="AD16" s="1">
        <f ca="1">IF((M16&lt;&gt;Inputs!$D$13),IF($C$4&gt;'Invoice Tracker'!K16+Inputs!$G$25,1,0),0)</f>
        <v>1</v>
      </c>
      <c r="AE16" s="14">
        <v>0</v>
      </c>
      <c r="AF16" s="5">
        <f t="shared" ca="1" si="4"/>
        <v>1</v>
      </c>
      <c r="AG16" s="1">
        <f ca="1">IF((M16&lt;&gt;Inputs!$D$13),IF($C$4&gt;'Invoice Tracker'!K16+Inputs!$G$26,1,0),0)</f>
        <v>1</v>
      </c>
      <c r="AH16" s="14">
        <v>0</v>
      </c>
      <c r="AI16" s="5">
        <f t="shared" ca="1" si="5"/>
        <v>1</v>
      </c>
      <c r="AJ16" s="1">
        <f ca="1">IF((M16&lt;&gt;Inputs!$D$13),IF($C$4&gt;'Invoice Tracker'!K16+Inputs!$G$27,1,0),0)</f>
        <v>1</v>
      </c>
      <c r="AK16" s="14">
        <v>0</v>
      </c>
      <c r="AL16" s="5">
        <f t="shared" ca="1" si="6"/>
        <v>1</v>
      </c>
    </row>
    <row r="17" spans="2:38" x14ac:dyDescent="0.2">
      <c r="B17" s="11" t="s">
        <v>265</v>
      </c>
      <c r="C17" s="12" t="s">
        <v>17</v>
      </c>
      <c r="D17" s="15">
        <v>43442</v>
      </c>
      <c r="E17" s="11" t="s">
        <v>18</v>
      </c>
      <c r="F17" s="11" t="s">
        <v>54</v>
      </c>
      <c r="G17" s="13">
        <v>14487.416666666668</v>
      </c>
      <c r="H17" s="13">
        <v>17384.900000000001</v>
      </c>
      <c r="I17" s="14" t="s">
        <v>7</v>
      </c>
      <c r="J17" s="15">
        <v>43442</v>
      </c>
      <c r="K17" s="15">
        <v>43472</v>
      </c>
      <c r="L17" s="4" t="str">
        <f ca="1">IF(H17&lt;&gt;0,IF(Q17&gt;0,IF($C$4&gt;K17,Inputs!$D$7,Inputs!$D$8),Inputs!$D$9),"-")</f>
        <v>Echue</v>
      </c>
      <c r="M17" s="4" t="str">
        <f>IF(H17&lt;&gt;0,IF(O17=0,Inputs!$D$11,IF(AND(O17&gt;0,O17&lt;Q17),Inputs!$D$12,Inputs!$D$13)),"-")</f>
        <v>Impayée</v>
      </c>
      <c r="N17" s="14" t="s">
        <v>199</v>
      </c>
      <c r="O17" s="13">
        <v>0</v>
      </c>
      <c r="P17" s="13"/>
      <c r="Q17" s="2">
        <f t="shared" si="0"/>
        <v>17384.900000000001</v>
      </c>
      <c r="R17" s="6">
        <f ca="1">IF(H17&lt;&gt;0,IF(M17&lt;&gt;Inputs!$D$13,$C$4-J17,"-"),"-")</f>
        <v>509</v>
      </c>
      <c r="S17" s="6">
        <f ca="1">IF(AND(H17&lt;&gt;0,K17&lt;$C$4),IF(M17&lt;&gt;Inputs!$D$13,$C$4-K17,"-"),"-")</f>
        <v>479</v>
      </c>
      <c r="T17" s="6" t="str">
        <f>IF(M17=Inputs!$D$9,'Invoice Tracker'!P17-'Invoice Tracker'!K17,"-")</f>
        <v>-</v>
      </c>
      <c r="U17" s="5">
        <f ca="1">IF((M17&lt;&gt;Inputs!$D$13),IF($C$4&gt;'Invoice Tracker'!K17+Inputs!$G$22,1,0),0)</f>
        <v>1</v>
      </c>
      <c r="V17" s="14">
        <v>0</v>
      </c>
      <c r="W17" s="5">
        <f t="shared" ca="1" si="1"/>
        <v>1</v>
      </c>
      <c r="X17" s="1">
        <f ca="1">IF((M17&lt;&gt;Inputs!$D$13),IF($C$4&gt;'Invoice Tracker'!K17+Inputs!$G$23,1,0),0)</f>
        <v>1</v>
      </c>
      <c r="Y17" s="14">
        <v>0</v>
      </c>
      <c r="Z17" s="5">
        <f t="shared" ca="1" si="2"/>
        <v>1</v>
      </c>
      <c r="AA17" s="1">
        <f ca="1">IF((M17&lt;&gt;Inputs!$D$13),IF($C$4&gt;'Invoice Tracker'!K17+Inputs!$G$24,1,0),0)</f>
        <v>1</v>
      </c>
      <c r="AB17" s="14">
        <v>0</v>
      </c>
      <c r="AC17" s="5">
        <f t="shared" ca="1" si="3"/>
        <v>1</v>
      </c>
      <c r="AD17" s="1">
        <f ca="1">IF((M17&lt;&gt;Inputs!$D$13),IF($C$4&gt;'Invoice Tracker'!K17+Inputs!$G$25,1,0),0)</f>
        <v>1</v>
      </c>
      <c r="AE17" s="14">
        <v>0</v>
      </c>
      <c r="AF17" s="5">
        <f t="shared" ca="1" si="4"/>
        <v>1</v>
      </c>
      <c r="AG17" s="1">
        <f ca="1">IF((M17&lt;&gt;Inputs!$D$13),IF($C$4&gt;'Invoice Tracker'!K17+Inputs!$G$26,1,0),0)</f>
        <v>1</v>
      </c>
      <c r="AH17" s="14">
        <v>0</v>
      </c>
      <c r="AI17" s="5">
        <f t="shared" ca="1" si="5"/>
        <v>1</v>
      </c>
      <c r="AJ17" s="1">
        <f ca="1">IF((M17&lt;&gt;Inputs!$D$13),IF($C$4&gt;'Invoice Tracker'!K17+Inputs!$G$27,1,0),0)</f>
        <v>1</v>
      </c>
      <c r="AK17" s="14">
        <v>0</v>
      </c>
      <c r="AL17" s="5">
        <f t="shared" ca="1" si="6"/>
        <v>1</v>
      </c>
    </row>
    <row r="18" spans="2:38" x14ac:dyDescent="0.2">
      <c r="B18" s="11" t="s">
        <v>266</v>
      </c>
      <c r="C18" s="12" t="s">
        <v>19</v>
      </c>
      <c r="D18" s="15">
        <v>43441</v>
      </c>
      <c r="E18" s="11" t="s">
        <v>20</v>
      </c>
      <c r="F18" s="11" t="s">
        <v>55</v>
      </c>
      <c r="G18" s="13">
        <v>25248.416666666668</v>
      </c>
      <c r="H18" s="13">
        <v>30298.1</v>
      </c>
      <c r="I18" s="14" t="s">
        <v>7</v>
      </c>
      <c r="J18" s="15">
        <v>43441</v>
      </c>
      <c r="K18" s="15">
        <v>43471</v>
      </c>
      <c r="L18" s="4" t="str">
        <f ca="1">IF(H18&lt;&gt;0,IF(Q18&gt;0,IF($C$4&gt;K18,Inputs!$D$7,Inputs!$D$8),Inputs!$D$9),"-")</f>
        <v>Echue</v>
      </c>
      <c r="M18" s="4" t="str">
        <f>IF(H18&lt;&gt;0,IF(O18=0,Inputs!$D$11,IF(AND(O18&gt;0,O18&lt;Q18),Inputs!$D$12,Inputs!$D$13)),"-")</f>
        <v>Impayée</v>
      </c>
      <c r="N18" s="14" t="s">
        <v>199</v>
      </c>
      <c r="O18" s="13">
        <v>0</v>
      </c>
      <c r="P18" s="13"/>
      <c r="Q18" s="2">
        <f t="shared" si="0"/>
        <v>30298.1</v>
      </c>
      <c r="R18" s="6">
        <f ca="1">IF(H18&lt;&gt;0,IF(M18&lt;&gt;Inputs!$D$13,$C$4-J18,"-"),"-")</f>
        <v>510</v>
      </c>
      <c r="S18" s="6">
        <f ca="1">IF(AND(H18&lt;&gt;0,K18&lt;$C$4),IF(M18&lt;&gt;Inputs!$D$13,$C$4-K18,"-"),"-")</f>
        <v>480</v>
      </c>
      <c r="T18" s="6" t="str">
        <f>IF(M18=Inputs!$D$9,'Invoice Tracker'!P18-'Invoice Tracker'!K18,"-")</f>
        <v>-</v>
      </c>
      <c r="U18" s="5">
        <f ca="1">IF((M18&lt;&gt;Inputs!$D$13),IF($C$4&gt;'Invoice Tracker'!K18+Inputs!$G$22,1,0),0)</f>
        <v>1</v>
      </c>
      <c r="V18" s="14">
        <v>0</v>
      </c>
      <c r="W18" s="5">
        <f t="shared" ca="1" si="1"/>
        <v>1</v>
      </c>
      <c r="X18" s="1">
        <f ca="1">IF((M18&lt;&gt;Inputs!$D$13),IF($C$4&gt;'Invoice Tracker'!K18+Inputs!$G$23,1,0),0)</f>
        <v>1</v>
      </c>
      <c r="Y18" s="14">
        <v>0</v>
      </c>
      <c r="Z18" s="5">
        <f t="shared" ca="1" si="2"/>
        <v>1</v>
      </c>
      <c r="AA18" s="1">
        <f ca="1">IF((M18&lt;&gt;Inputs!$D$13),IF($C$4&gt;'Invoice Tracker'!K18+Inputs!$G$24,1,0),0)</f>
        <v>1</v>
      </c>
      <c r="AB18" s="14">
        <v>0</v>
      </c>
      <c r="AC18" s="5">
        <f t="shared" ca="1" si="3"/>
        <v>1</v>
      </c>
      <c r="AD18" s="1">
        <f ca="1">IF((M18&lt;&gt;Inputs!$D$13),IF($C$4&gt;'Invoice Tracker'!K18+Inputs!$G$25,1,0),0)</f>
        <v>1</v>
      </c>
      <c r="AE18" s="14">
        <v>0</v>
      </c>
      <c r="AF18" s="5">
        <f t="shared" ca="1" si="4"/>
        <v>1</v>
      </c>
      <c r="AG18" s="1">
        <f ca="1">IF((M18&lt;&gt;Inputs!$D$13),IF($C$4&gt;'Invoice Tracker'!K18+Inputs!$G$26,1,0),0)</f>
        <v>1</v>
      </c>
      <c r="AH18" s="14">
        <v>0</v>
      </c>
      <c r="AI18" s="5">
        <f t="shared" ca="1" si="5"/>
        <v>1</v>
      </c>
      <c r="AJ18" s="1">
        <f ca="1">IF((M18&lt;&gt;Inputs!$D$13),IF($C$4&gt;'Invoice Tracker'!K18+Inputs!$G$27,1,0),0)</f>
        <v>1</v>
      </c>
      <c r="AK18" s="14">
        <v>0</v>
      </c>
      <c r="AL18" s="5">
        <f t="shared" ca="1" si="6"/>
        <v>1</v>
      </c>
    </row>
    <row r="19" spans="2:38" x14ac:dyDescent="0.2">
      <c r="B19" s="11" t="s">
        <v>267</v>
      </c>
      <c r="C19" s="12" t="s">
        <v>5</v>
      </c>
      <c r="D19" s="15">
        <v>43441</v>
      </c>
      <c r="E19" s="11" t="s">
        <v>13</v>
      </c>
      <c r="F19" s="11" t="s">
        <v>56</v>
      </c>
      <c r="G19" s="13">
        <v>23328.916666666668</v>
      </c>
      <c r="H19" s="13">
        <v>27994.7</v>
      </c>
      <c r="I19" s="14" t="s">
        <v>7</v>
      </c>
      <c r="J19" s="15">
        <v>43441</v>
      </c>
      <c r="K19" s="15">
        <v>43471</v>
      </c>
      <c r="L19" s="4" t="str">
        <f ca="1">IF(H19&lt;&gt;0,IF(Q19&gt;0,IF($C$4&gt;K19,Inputs!$D$7,Inputs!$D$8),Inputs!$D$9),"-")</f>
        <v>Echue</v>
      </c>
      <c r="M19" s="4" t="str">
        <f>IF(H19&lt;&gt;0,IF(O19=0,Inputs!$D$11,IF(AND(O19&gt;0,O19&lt;Q19),Inputs!$D$12,Inputs!$D$13)),"-")</f>
        <v>Impayée</v>
      </c>
      <c r="N19" s="14" t="s">
        <v>199</v>
      </c>
      <c r="O19" s="13">
        <v>0</v>
      </c>
      <c r="P19" s="13"/>
      <c r="Q19" s="2">
        <f t="shared" si="0"/>
        <v>27994.7</v>
      </c>
      <c r="R19" s="6">
        <f ca="1">IF(H19&lt;&gt;0,IF(M19&lt;&gt;Inputs!$D$13,$C$4-J19,"-"),"-")</f>
        <v>510</v>
      </c>
      <c r="S19" s="6">
        <f ca="1">IF(AND(H19&lt;&gt;0,K19&lt;$C$4),IF(M19&lt;&gt;Inputs!$D$13,$C$4-K19,"-"),"-")</f>
        <v>480</v>
      </c>
      <c r="T19" s="6" t="str">
        <f>IF(M19=Inputs!$D$9,'Invoice Tracker'!P19-'Invoice Tracker'!K19,"-")</f>
        <v>-</v>
      </c>
      <c r="U19" s="5">
        <f ca="1">IF((M19&lt;&gt;Inputs!$D$13),IF($C$4&gt;'Invoice Tracker'!K19+Inputs!$G$22,1,0),0)</f>
        <v>1</v>
      </c>
      <c r="V19" s="14">
        <v>0</v>
      </c>
      <c r="W19" s="5">
        <f t="shared" ca="1" si="1"/>
        <v>1</v>
      </c>
      <c r="X19" s="1">
        <f ca="1">IF((M19&lt;&gt;Inputs!$D$13),IF($C$4&gt;'Invoice Tracker'!K19+Inputs!$G$23,1,0),0)</f>
        <v>1</v>
      </c>
      <c r="Y19" s="14">
        <v>0</v>
      </c>
      <c r="Z19" s="5">
        <f t="shared" ca="1" si="2"/>
        <v>1</v>
      </c>
      <c r="AA19" s="1">
        <f ca="1">IF((M19&lt;&gt;Inputs!$D$13),IF($C$4&gt;'Invoice Tracker'!K19+Inputs!$G$24,1,0),0)</f>
        <v>1</v>
      </c>
      <c r="AB19" s="14">
        <v>0</v>
      </c>
      <c r="AC19" s="5">
        <f t="shared" ca="1" si="3"/>
        <v>1</v>
      </c>
      <c r="AD19" s="1">
        <f ca="1">IF((M19&lt;&gt;Inputs!$D$13),IF($C$4&gt;'Invoice Tracker'!K19+Inputs!$G$25,1,0),0)</f>
        <v>1</v>
      </c>
      <c r="AE19" s="14">
        <v>0</v>
      </c>
      <c r="AF19" s="5">
        <f t="shared" ca="1" si="4"/>
        <v>1</v>
      </c>
      <c r="AG19" s="1">
        <f ca="1">IF((M19&lt;&gt;Inputs!$D$13),IF($C$4&gt;'Invoice Tracker'!K19+Inputs!$G$26,1,0),0)</f>
        <v>1</v>
      </c>
      <c r="AH19" s="14">
        <v>0</v>
      </c>
      <c r="AI19" s="5">
        <f t="shared" ca="1" si="5"/>
        <v>1</v>
      </c>
      <c r="AJ19" s="1">
        <f ca="1">IF((M19&lt;&gt;Inputs!$D$13),IF($C$4&gt;'Invoice Tracker'!K19+Inputs!$G$27,1,0),0)</f>
        <v>1</v>
      </c>
      <c r="AK19" s="14">
        <v>0</v>
      </c>
      <c r="AL19" s="5">
        <f t="shared" ca="1" si="6"/>
        <v>1</v>
      </c>
    </row>
    <row r="20" spans="2:38" x14ac:dyDescent="0.2">
      <c r="B20" s="11" t="s">
        <v>268</v>
      </c>
      <c r="C20" s="12" t="s">
        <v>19</v>
      </c>
      <c r="D20" s="15">
        <v>43440</v>
      </c>
      <c r="E20" s="11" t="s">
        <v>13</v>
      </c>
      <c r="F20" s="11" t="s">
        <v>57</v>
      </c>
      <c r="G20" s="13">
        <v>5073.6583333333338</v>
      </c>
      <c r="H20" s="13">
        <v>6088.39</v>
      </c>
      <c r="I20" s="14" t="s">
        <v>7</v>
      </c>
      <c r="J20" s="15">
        <v>43440</v>
      </c>
      <c r="K20" s="15">
        <v>43470</v>
      </c>
      <c r="L20" s="4" t="str">
        <f ca="1">IF(H20&lt;&gt;0,IF(Q20&gt;0,IF($C$4&gt;K20,Inputs!$D$7,Inputs!$D$8),Inputs!$D$9),"-")</f>
        <v>Echue</v>
      </c>
      <c r="M20" s="4" t="str">
        <f>IF(H20&lt;&gt;0,IF(O20=0,Inputs!$D$11,IF(AND(O20&gt;0,O20&lt;Q20),Inputs!$D$12,Inputs!$D$13)),"-")</f>
        <v>Impayée</v>
      </c>
      <c r="N20" s="14" t="s">
        <v>199</v>
      </c>
      <c r="O20" s="13">
        <v>0</v>
      </c>
      <c r="P20" s="13"/>
      <c r="Q20" s="2">
        <f t="shared" si="0"/>
        <v>6088.39</v>
      </c>
      <c r="R20" s="6">
        <f ca="1">IF(H20&lt;&gt;0,IF(M20&lt;&gt;Inputs!$D$13,$C$4-J20,"-"),"-")</f>
        <v>511</v>
      </c>
      <c r="S20" s="6">
        <f ca="1">IF(AND(H20&lt;&gt;0,K20&lt;$C$4),IF(M20&lt;&gt;Inputs!$D$13,$C$4-K20,"-"),"-")</f>
        <v>481</v>
      </c>
      <c r="T20" s="6" t="str">
        <f>IF(M20=Inputs!$D$9,'Invoice Tracker'!P20-'Invoice Tracker'!K20,"-")</f>
        <v>-</v>
      </c>
      <c r="U20" s="5">
        <f ca="1">IF((M20&lt;&gt;Inputs!$D$13),IF($C$4&gt;'Invoice Tracker'!K20+Inputs!$G$22,1,0),0)</f>
        <v>1</v>
      </c>
      <c r="V20" s="14">
        <v>0</v>
      </c>
      <c r="W20" s="5">
        <f t="shared" ca="1" si="1"/>
        <v>1</v>
      </c>
      <c r="X20" s="1">
        <f ca="1">IF((M20&lt;&gt;Inputs!$D$13),IF($C$4&gt;'Invoice Tracker'!K20+Inputs!$G$23,1,0),0)</f>
        <v>1</v>
      </c>
      <c r="Y20" s="14">
        <v>0</v>
      </c>
      <c r="Z20" s="5">
        <f t="shared" ca="1" si="2"/>
        <v>1</v>
      </c>
      <c r="AA20" s="1">
        <f ca="1">IF((M20&lt;&gt;Inputs!$D$13),IF($C$4&gt;'Invoice Tracker'!K20+Inputs!$G$24,1,0),0)</f>
        <v>1</v>
      </c>
      <c r="AB20" s="14">
        <v>0</v>
      </c>
      <c r="AC20" s="5">
        <f t="shared" ca="1" si="3"/>
        <v>1</v>
      </c>
      <c r="AD20" s="1">
        <f ca="1">IF((M20&lt;&gt;Inputs!$D$13),IF($C$4&gt;'Invoice Tracker'!K20+Inputs!$G$25,1,0),0)</f>
        <v>1</v>
      </c>
      <c r="AE20" s="14">
        <v>0</v>
      </c>
      <c r="AF20" s="5">
        <f t="shared" ca="1" si="4"/>
        <v>1</v>
      </c>
      <c r="AG20" s="1">
        <f ca="1">IF((M20&lt;&gt;Inputs!$D$13),IF($C$4&gt;'Invoice Tracker'!K20+Inputs!$G$26,1,0),0)</f>
        <v>1</v>
      </c>
      <c r="AH20" s="14">
        <v>0</v>
      </c>
      <c r="AI20" s="5">
        <f t="shared" ca="1" si="5"/>
        <v>1</v>
      </c>
      <c r="AJ20" s="1">
        <f ca="1">IF((M20&lt;&gt;Inputs!$D$13),IF($C$4&gt;'Invoice Tracker'!K20+Inputs!$G$27,1,0),0)</f>
        <v>1</v>
      </c>
      <c r="AK20" s="14">
        <v>0</v>
      </c>
      <c r="AL20" s="5">
        <f t="shared" ca="1" si="6"/>
        <v>1</v>
      </c>
    </row>
    <row r="21" spans="2:38" x14ac:dyDescent="0.2">
      <c r="B21" s="11" t="s">
        <v>269</v>
      </c>
      <c r="C21" s="12" t="s">
        <v>5</v>
      </c>
      <c r="D21" s="15">
        <v>43439</v>
      </c>
      <c r="E21" s="11" t="s">
        <v>6</v>
      </c>
      <c r="F21" s="11" t="s">
        <v>58</v>
      </c>
      <c r="G21" s="13">
        <v>2684.6333333333332</v>
      </c>
      <c r="H21" s="13">
        <v>3221.56</v>
      </c>
      <c r="I21" s="14" t="s">
        <v>7</v>
      </c>
      <c r="J21" s="15">
        <v>43439</v>
      </c>
      <c r="K21" s="15">
        <v>43469</v>
      </c>
      <c r="L21" s="4" t="str">
        <f ca="1">IF(H21&lt;&gt;0,IF(Q21&gt;0,IF($C$4&gt;K21,Inputs!$D$7,Inputs!$D$8),Inputs!$D$9),"-")</f>
        <v>Echue</v>
      </c>
      <c r="M21" s="4" t="str">
        <f>IF(H21&lt;&gt;0,IF(O21=0,Inputs!$D$11,IF(AND(O21&gt;0,O21&lt;Q21),Inputs!$D$12,Inputs!$D$13)),"-")</f>
        <v>Impayée</v>
      </c>
      <c r="N21" s="14" t="s">
        <v>199</v>
      </c>
      <c r="O21" s="13">
        <v>0</v>
      </c>
      <c r="P21" s="13"/>
      <c r="Q21" s="2">
        <f t="shared" si="0"/>
        <v>3221.56</v>
      </c>
      <c r="R21" s="6">
        <f ca="1">IF(H21&lt;&gt;0,IF(M21&lt;&gt;Inputs!$D$13,$C$4-J21,"-"),"-")</f>
        <v>512</v>
      </c>
      <c r="S21" s="6">
        <f ca="1">IF(AND(H21&lt;&gt;0,K21&lt;$C$4),IF(M21&lt;&gt;Inputs!$D$13,$C$4-K21,"-"),"-")</f>
        <v>482</v>
      </c>
      <c r="T21" s="6" t="str">
        <f>IF(M21=Inputs!$D$9,'Invoice Tracker'!P21-'Invoice Tracker'!K21,"-")</f>
        <v>-</v>
      </c>
      <c r="U21" s="5">
        <f ca="1">IF((M21&lt;&gt;Inputs!$D$13),IF($C$4&gt;'Invoice Tracker'!K21+Inputs!$G$22,1,0),0)</f>
        <v>1</v>
      </c>
      <c r="V21" s="14">
        <v>0</v>
      </c>
      <c r="W21" s="5">
        <f t="shared" ca="1" si="1"/>
        <v>1</v>
      </c>
      <c r="X21" s="1">
        <f ca="1">IF((M21&lt;&gt;Inputs!$D$13),IF($C$4&gt;'Invoice Tracker'!K21+Inputs!$G$23,1,0),0)</f>
        <v>1</v>
      </c>
      <c r="Y21" s="14">
        <v>0</v>
      </c>
      <c r="Z21" s="5">
        <f t="shared" ca="1" si="2"/>
        <v>1</v>
      </c>
      <c r="AA21" s="1">
        <f ca="1">IF((M21&lt;&gt;Inputs!$D$13),IF($C$4&gt;'Invoice Tracker'!K21+Inputs!$G$24,1,0),0)</f>
        <v>1</v>
      </c>
      <c r="AB21" s="14">
        <v>0</v>
      </c>
      <c r="AC21" s="5">
        <f t="shared" ca="1" si="3"/>
        <v>1</v>
      </c>
      <c r="AD21" s="1">
        <f ca="1">IF((M21&lt;&gt;Inputs!$D$13),IF($C$4&gt;'Invoice Tracker'!K21+Inputs!$G$25,1,0),0)</f>
        <v>1</v>
      </c>
      <c r="AE21" s="14">
        <v>0</v>
      </c>
      <c r="AF21" s="5">
        <f t="shared" ca="1" si="4"/>
        <v>1</v>
      </c>
      <c r="AG21" s="1">
        <f ca="1">IF((M21&lt;&gt;Inputs!$D$13),IF($C$4&gt;'Invoice Tracker'!K21+Inputs!$G$26,1,0),0)</f>
        <v>1</v>
      </c>
      <c r="AH21" s="14">
        <v>0</v>
      </c>
      <c r="AI21" s="5">
        <f t="shared" ca="1" si="5"/>
        <v>1</v>
      </c>
      <c r="AJ21" s="1">
        <f ca="1">IF((M21&lt;&gt;Inputs!$D$13),IF($C$4&gt;'Invoice Tracker'!K21+Inputs!$G$27,1,0),0)</f>
        <v>1</v>
      </c>
      <c r="AK21" s="14">
        <v>0</v>
      </c>
      <c r="AL21" s="5">
        <f t="shared" ca="1" si="6"/>
        <v>1</v>
      </c>
    </row>
    <row r="22" spans="2:38" x14ac:dyDescent="0.2">
      <c r="B22" s="11" t="s">
        <v>270</v>
      </c>
      <c r="C22" s="12" t="s">
        <v>21</v>
      </c>
      <c r="D22" s="15">
        <v>43439</v>
      </c>
      <c r="E22" s="11" t="s">
        <v>6</v>
      </c>
      <c r="F22" s="11" t="s">
        <v>59</v>
      </c>
      <c r="G22" s="13">
        <v>11691.566666666666</v>
      </c>
      <c r="H22" s="13">
        <v>14029.88</v>
      </c>
      <c r="I22" s="14" t="s">
        <v>7</v>
      </c>
      <c r="J22" s="15">
        <v>43439</v>
      </c>
      <c r="K22" s="15">
        <v>43469</v>
      </c>
      <c r="L22" s="4" t="str">
        <f>IF(H22&lt;&gt;0,IF(Q22&gt;0,IF($C$4&gt;K22,Inputs!$D$7,Inputs!$D$8),Inputs!$D$9),"-")</f>
        <v>Encaissée</v>
      </c>
      <c r="M22" s="4" t="str">
        <f>IF(H22&lt;&gt;0,IF(O22=0,Inputs!$D$11,IF(AND(O22&gt;0,O22&lt;Q22),Inputs!$D$12,Inputs!$D$13)),"-")</f>
        <v>Encaissée</v>
      </c>
      <c r="N22" s="14" t="s">
        <v>199</v>
      </c>
      <c r="O22" s="13">
        <v>14029.88</v>
      </c>
      <c r="P22" s="15">
        <v>43479</v>
      </c>
      <c r="Q22" s="2">
        <f t="shared" si="0"/>
        <v>0</v>
      </c>
      <c r="R22" s="6" t="str">
        <f>IF(H22&lt;&gt;0,IF(M22&lt;&gt;Inputs!$D$13,$C$4-J22,"-"),"-")</f>
        <v>-</v>
      </c>
      <c r="S22" s="6" t="str">
        <f ca="1">IF(AND(H22&lt;&gt;0,K22&lt;$C$4),IF(M22&lt;&gt;Inputs!$D$13,$C$4-K22,"-"),"-")</f>
        <v>-</v>
      </c>
      <c r="T22" s="6">
        <f>IF(M22=Inputs!$D$9,'Invoice Tracker'!P22-'Invoice Tracker'!K22,"-")</f>
        <v>10</v>
      </c>
      <c r="U22" s="5">
        <f>IF((M22&lt;&gt;Inputs!$D$13),IF($C$4&gt;'Invoice Tracker'!K22+Inputs!$G$22,1,0),0)</f>
        <v>0</v>
      </c>
      <c r="V22" s="14">
        <v>0</v>
      </c>
      <c r="W22" s="5">
        <f t="shared" si="1"/>
        <v>0</v>
      </c>
      <c r="X22" s="1">
        <f>IF((M22&lt;&gt;Inputs!$D$13),IF($C$4&gt;'Invoice Tracker'!K22+Inputs!$G$23,1,0),0)</f>
        <v>0</v>
      </c>
      <c r="Y22" s="14">
        <v>0</v>
      </c>
      <c r="Z22" s="5">
        <f t="shared" si="2"/>
        <v>0</v>
      </c>
      <c r="AA22" s="1">
        <f>IF((M22&lt;&gt;Inputs!$D$13),IF($C$4&gt;'Invoice Tracker'!K22+Inputs!$G$24,1,0),0)</f>
        <v>0</v>
      </c>
      <c r="AB22" s="14">
        <v>0</v>
      </c>
      <c r="AC22" s="5">
        <f t="shared" si="3"/>
        <v>0</v>
      </c>
      <c r="AD22" s="1">
        <f>IF((M22&lt;&gt;Inputs!$D$13),IF($C$4&gt;'Invoice Tracker'!K22+Inputs!$G$25,1,0),0)</f>
        <v>0</v>
      </c>
      <c r="AE22" s="14">
        <v>0</v>
      </c>
      <c r="AF22" s="5">
        <f t="shared" si="4"/>
        <v>0</v>
      </c>
      <c r="AG22" s="1">
        <f>IF((M22&lt;&gt;Inputs!$D$13),IF($C$4&gt;'Invoice Tracker'!K22+Inputs!$G$26,1,0),0)</f>
        <v>0</v>
      </c>
      <c r="AH22" s="14">
        <v>0</v>
      </c>
      <c r="AI22" s="5">
        <f t="shared" si="5"/>
        <v>0</v>
      </c>
      <c r="AJ22" s="1">
        <f>IF((M22&lt;&gt;Inputs!$D$13),IF($C$4&gt;'Invoice Tracker'!K22+Inputs!$G$27,1,0),0)</f>
        <v>0</v>
      </c>
      <c r="AK22" s="14">
        <v>0</v>
      </c>
      <c r="AL22" s="5">
        <f t="shared" si="6"/>
        <v>0</v>
      </c>
    </row>
    <row r="23" spans="2:38" x14ac:dyDescent="0.2">
      <c r="B23" s="11" t="s">
        <v>271</v>
      </c>
      <c r="C23" s="12" t="s">
        <v>21</v>
      </c>
      <c r="D23" s="15">
        <v>43438</v>
      </c>
      <c r="E23" s="11" t="s">
        <v>18</v>
      </c>
      <c r="F23" s="11" t="s">
        <v>60</v>
      </c>
      <c r="G23" s="13">
        <v>30946.76666666667</v>
      </c>
      <c r="H23" s="13">
        <v>37136.120000000003</v>
      </c>
      <c r="I23" s="14" t="s">
        <v>7</v>
      </c>
      <c r="J23" s="15">
        <v>43438</v>
      </c>
      <c r="K23" s="15">
        <v>43468</v>
      </c>
      <c r="L23" s="4" t="str">
        <f ca="1">IF(H23&lt;&gt;0,IF(Q23&gt;0,IF($C$4&gt;K23,Inputs!$D$7,Inputs!$D$8),Inputs!$D$9),"-")</f>
        <v>Echue</v>
      </c>
      <c r="M23" s="4" t="str">
        <f>IF(H23&lt;&gt;0,IF(O23=0,Inputs!$D$11,IF(AND(O23&gt;0,O23&lt;Q23),Inputs!$D$12,Inputs!$D$13)),"-")</f>
        <v>Impayée</v>
      </c>
      <c r="N23" s="14" t="s">
        <v>199</v>
      </c>
      <c r="O23" s="13">
        <v>0</v>
      </c>
      <c r="P23" s="13"/>
      <c r="Q23" s="2">
        <f t="shared" si="0"/>
        <v>37136.120000000003</v>
      </c>
      <c r="R23" s="6">
        <f ca="1">IF(H23&lt;&gt;0,IF(M23&lt;&gt;Inputs!$D$13,$C$4-J23,"-"),"-")</f>
        <v>513</v>
      </c>
      <c r="S23" s="6">
        <f ca="1">IF(AND(H23&lt;&gt;0,K23&lt;$C$4),IF(M23&lt;&gt;Inputs!$D$13,$C$4-K23,"-"),"-")</f>
        <v>483</v>
      </c>
      <c r="T23" s="6" t="str">
        <f>IF(M23=Inputs!$D$9,'Invoice Tracker'!P23-'Invoice Tracker'!K23,"-")</f>
        <v>-</v>
      </c>
      <c r="U23" s="5">
        <f ca="1">IF((M23&lt;&gt;Inputs!$D$13),IF($C$4&gt;'Invoice Tracker'!K23+Inputs!$G$22,1,0),0)</f>
        <v>1</v>
      </c>
      <c r="V23" s="14">
        <v>0</v>
      </c>
      <c r="W23" s="5">
        <f t="shared" ca="1" si="1"/>
        <v>1</v>
      </c>
      <c r="X23" s="1">
        <f ca="1">IF((M23&lt;&gt;Inputs!$D$13),IF($C$4&gt;'Invoice Tracker'!K23+Inputs!$G$23,1,0),0)</f>
        <v>1</v>
      </c>
      <c r="Y23" s="14">
        <v>0</v>
      </c>
      <c r="Z23" s="5">
        <f t="shared" ca="1" si="2"/>
        <v>1</v>
      </c>
      <c r="AA23" s="1">
        <f ca="1">IF((M23&lt;&gt;Inputs!$D$13),IF($C$4&gt;'Invoice Tracker'!K23+Inputs!$G$24,1,0),0)</f>
        <v>1</v>
      </c>
      <c r="AB23" s="14">
        <v>0</v>
      </c>
      <c r="AC23" s="5">
        <f t="shared" ca="1" si="3"/>
        <v>1</v>
      </c>
      <c r="AD23" s="1">
        <f ca="1">IF((M23&lt;&gt;Inputs!$D$13),IF($C$4&gt;'Invoice Tracker'!K23+Inputs!$G$25,1,0),0)</f>
        <v>1</v>
      </c>
      <c r="AE23" s="14">
        <v>0</v>
      </c>
      <c r="AF23" s="5">
        <f t="shared" ca="1" si="4"/>
        <v>1</v>
      </c>
      <c r="AG23" s="1">
        <f ca="1">IF((M23&lt;&gt;Inputs!$D$13),IF($C$4&gt;'Invoice Tracker'!K23+Inputs!$G$26,1,0),0)</f>
        <v>1</v>
      </c>
      <c r="AH23" s="14">
        <v>0</v>
      </c>
      <c r="AI23" s="5">
        <f t="shared" ca="1" si="5"/>
        <v>1</v>
      </c>
      <c r="AJ23" s="1">
        <f ca="1">IF((M23&lt;&gt;Inputs!$D$13),IF($C$4&gt;'Invoice Tracker'!K23+Inputs!$G$27,1,0),0)</f>
        <v>1</v>
      </c>
      <c r="AK23" s="14">
        <v>0</v>
      </c>
      <c r="AL23" s="5">
        <f t="shared" ca="1" si="6"/>
        <v>1</v>
      </c>
    </row>
    <row r="24" spans="2:38" x14ac:dyDescent="0.2">
      <c r="B24" s="11" t="s">
        <v>272</v>
      </c>
      <c r="C24" s="12" t="s">
        <v>23</v>
      </c>
      <c r="D24" s="15">
        <v>43437</v>
      </c>
      <c r="E24" s="11" t="s">
        <v>11</v>
      </c>
      <c r="F24" s="11" t="s">
        <v>61</v>
      </c>
      <c r="G24" s="13">
        <v>38226.449999999997</v>
      </c>
      <c r="H24" s="13">
        <v>45871.74</v>
      </c>
      <c r="I24" s="14" t="s">
        <v>7</v>
      </c>
      <c r="J24" s="15">
        <v>43437</v>
      </c>
      <c r="K24" s="15">
        <v>43467</v>
      </c>
      <c r="L24" s="4" t="str">
        <f ca="1">IF(H24&lt;&gt;0,IF(Q24&gt;0,IF($C$4&gt;K24,Inputs!$D$7,Inputs!$D$8),Inputs!$D$9),"-")</f>
        <v>Echue</v>
      </c>
      <c r="M24" s="4" t="str">
        <f>IF(H24&lt;&gt;0,IF(O24=0,Inputs!$D$11,IF(AND(O24&gt;0,O24&lt;Q24),Inputs!$D$12,Inputs!$D$13)),"-")</f>
        <v>Impayée</v>
      </c>
      <c r="N24" s="14" t="s">
        <v>199</v>
      </c>
      <c r="O24" s="13">
        <v>0</v>
      </c>
      <c r="P24" s="13"/>
      <c r="Q24" s="2">
        <f t="shared" si="0"/>
        <v>45871.74</v>
      </c>
      <c r="R24" s="6">
        <f ca="1">IF(H24&lt;&gt;0,IF(M24&lt;&gt;Inputs!$D$13,$C$4-J24,"-"),"-")</f>
        <v>514</v>
      </c>
      <c r="S24" s="6">
        <f ca="1">IF(AND(H24&lt;&gt;0,K24&lt;$C$4),IF(M24&lt;&gt;Inputs!$D$13,$C$4-K24,"-"),"-")</f>
        <v>484</v>
      </c>
      <c r="T24" s="6" t="str">
        <f>IF(M24=Inputs!$D$9,'Invoice Tracker'!P24-'Invoice Tracker'!K24,"-")</f>
        <v>-</v>
      </c>
      <c r="U24" s="5">
        <f ca="1">IF((M24&lt;&gt;Inputs!$D$13),IF($C$4&gt;'Invoice Tracker'!K24+Inputs!$G$22,1,0),0)</f>
        <v>1</v>
      </c>
      <c r="V24" s="14">
        <v>0</v>
      </c>
      <c r="W24" s="5">
        <f t="shared" ca="1" si="1"/>
        <v>1</v>
      </c>
      <c r="X24" s="1">
        <f ca="1">IF((M24&lt;&gt;Inputs!$D$13),IF($C$4&gt;'Invoice Tracker'!K24+Inputs!$G$23,1,0),0)</f>
        <v>1</v>
      </c>
      <c r="Y24" s="14">
        <v>0</v>
      </c>
      <c r="Z24" s="5">
        <f t="shared" ca="1" si="2"/>
        <v>1</v>
      </c>
      <c r="AA24" s="1">
        <f ca="1">IF((M24&lt;&gt;Inputs!$D$13),IF($C$4&gt;'Invoice Tracker'!K24+Inputs!$G$24,1,0),0)</f>
        <v>1</v>
      </c>
      <c r="AB24" s="14">
        <v>0</v>
      </c>
      <c r="AC24" s="5">
        <f t="shared" ca="1" si="3"/>
        <v>1</v>
      </c>
      <c r="AD24" s="1">
        <f ca="1">IF((M24&lt;&gt;Inputs!$D$13),IF($C$4&gt;'Invoice Tracker'!K24+Inputs!$G$25,1,0),0)</f>
        <v>1</v>
      </c>
      <c r="AE24" s="14">
        <v>0</v>
      </c>
      <c r="AF24" s="5">
        <f t="shared" ca="1" si="4"/>
        <v>1</v>
      </c>
      <c r="AG24" s="1">
        <f ca="1">IF((M24&lt;&gt;Inputs!$D$13),IF($C$4&gt;'Invoice Tracker'!K24+Inputs!$G$26,1,0),0)</f>
        <v>1</v>
      </c>
      <c r="AH24" s="14">
        <v>0</v>
      </c>
      <c r="AI24" s="5">
        <f t="shared" ca="1" si="5"/>
        <v>1</v>
      </c>
      <c r="AJ24" s="1">
        <f ca="1">IF((M24&lt;&gt;Inputs!$D$13),IF($C$4&gt;'Invoice Tracker'!K24+Inputs!$G$27,1,0),0)</f>
        <v>1</v>
      </c>
      <c r="AK24" s="14">
        <v>0</v>
      </c>
      <c r="AL24" s="5">
        <f t="shared" ca="1" si="6"/>
        <v>1</v>
      </c>
    </row>
    <row r="25" spans="2:38" x14ac:dyDescent="0.2">
      <c r="B25" s="11" t="s">
        <v>273</v>
      </c>
      <c r="C25" s="12" t="s">
        <v>24</v>
      </c>
      <c r="D25" s="15">
        <v>43436</v>
      </c>
      <c r="E25" s="11" t="s">
        <v>6</v>
      </c>
      <c r="F25" s="11" t="s">
        <v>62</v>
      </c>
      <c r="G25" s="13">
        <v>3709.4500000000003</v>
      </c>
      <c r="H25" s="13">
        <v>4451.34</v>
      </c>
      <c r="I25" s="14" t="s">
        <v>7</v>
      </c>
      <c r="J25" s="15">
        <v>43436</v>
      </c>
      <c r="K25" s="15">
        <v>43466</v>
      </c>
      <c r="L25" s="4" t="str">
        <f>IF(H25&lt;&gt;0,IF(Q25&gt;0,IF($C$4&gt;K25,Inputs!$D$7,Inputs!$D$8),Inputs!$D$9),"-")</f>
        <v>Encaissée</v>
      </c>
      <c r="M25" s="4" t="str">
        <f>IF(H25&lt;&gt;0,IF(O25=0,Inputs!$D$11,IF(AND(O25&gt;0,O25&lt;Q25),Inputs!$D$12,Inputs!$D$13)),"-")</f>
        <v>Encaissée</v>
      </c>
      <c r="N25" s="14" t="s">
        <v>199</v>
      </c>
      <c r="O25" s="13">
        <v>4451.34</v>
      </c>
      <c r="P25" s="15">
        <v>43509</v>
      </c>
      <c r="Q25" s="2">
        <f t="shared" si="0"/>
        <v>0</v>
      </c>
      <c r="R25" s="6" t="str">
        <f>IF(H25&lt;&gt;0,IF(M25&lt;&gt;Inputs!$D$13,$C$4-J25,"-"),"-")</f>
        <v>-</v>
      </c>
      <c r="S25" s="6" t="str">
        <f ca="1">IF(AND(H25&lt;&gt;0,K25&lt;$C$4),IF(M25&lt;&gt;Inputs!$D$13,$C$4-K25,"-"),"-")</f>
        <v>-</v>
      </c>
      <c r="T25" s="6">
        <f>IF(M25=Inputs!$D$9,'Invoice Tracker'!P25-'Invoice Tracker'!K25,"-")</f>
        <v>43</v>
      </c>
      <c r="U25" s="5">
        <f>IF((M25&lt;&gt;Inputs!$D$13),IF($C$4&gt;'Invoice Tracker'!K25+Inputs!$G$22,1,0),0)</f>
        <v>0</v>
      </c>
      <c r="V25" s="14">
        <v>0</v>
      </c>
      <c r="W25" s="5">
        <f t="shared" si="1"/>
        <v>0</v>
      </c>
      <c r="X25" s="1">
        <f>IF((M25&lt;&gt;Inputs!$D$13),IF($C$4&gt;'Invoice Tracker'!K25+Inputs!$G$23,1,0),0)</f>
        <v>0</v>
      </c>
      <c r="Y25" s="14">
        <v>0</v>
      </c>
      <c r="Z25" s="5">
        <f t="shared" si="2"/>
        <v>0</v>
      </c>
      <c r="AA25" s="1">
        <f>IF((M25&lt;&gt;Inputs!$D$13),IF($C$4&gt;'Invoice Tracker'!K25+Inputs!$G$24,1,0),0)</f>
        <v>0</v>
      </c>
      <c r="AB25" s="14">
        <v>0</v>
      </c>
      <c r="AC25" s="5">
        <f t="shared" si="3"/>
        <v>0</v>
      </c>
      <c r="AD25" s="1">
        <f>IF((M25&lt;&gt;Inputs!$D$13),IF($C$4&gt;'Invoice Tracker'!K25+Inputs!$G$25,1,0),0)</f>
        <v>0</v>
      </c>
      <c r="AE25" s="14">
        <v>0</v>
      </c>
      <c r="AF25" s="5">
        <f t="shared" si="4"/>
        <v>0</v>
      </c>
      <c r="AG25" s="1">
        <f>IF((M25&lt;&gt;Inputs!$D$13),IF($C$4&gt;'Invoice Tracker'!K25+Inputs!$G$26,1,0),0)</f>
        <v>0</v>
      </c>
      <c r="AH25" s="14">
        <v>0</v>
      </c>
      <c r="AI25" s="5">
        <f t="shared" si="5"/>
        <v>0</v>
      </c>
      <c r="AJ25" s="1">
        <f>IF((M25&lt;&gt;Inputs!$D$13),IF($C$4&gt;'Invoice Tracker'!K25+Inputs!$G$27,1,0),0)</f>
        <v>0</v>
      </c>
      <c r="AK25" s="14">
        <v>0</v>
      </c>
      <c r="AL25" s="5">
        <f t="shared" si="6"/>
        <v>0</v>
      </c>
    </row>
    <row r="26" spans="2:38" x14ac:dyDescent="0.2">
      <c r="B26" s="11" t="s">
        <v>274</v>
      </c>
      <c r="C26" s="12" t="s">
        <v>21</v>
      </c>
      <c r="D26" s="15">
        <v>43435</v>
      </c>
      <c r="E26" s="11" t="s">
        <v>11</v>
      </c>
      <c r="F26" s="11" t="s">
        <v>63</v>
      </c>
      <c r="G26" s="13">
        <v>20796.883333333331</v>
      </c>
      <c r="H26" s="13">
        <v>24956.26</v>
      </c>
      <c r="I26" s="14" t="s">
        <v>7</v>
      </c>
      <c r="J26" s="15">
        <v>43435</v>
      </c>
      <c r="K26" s="15">
        <v>43465</v>
      </c>
      <c r="L26" s="4" t="str">
        <f ca="1">IF(H26&lt;&gt;0,IF(Q26&gt;0,IF($C$4&gt;K26,Inputs!$D$7,Inputs!$D$8),Inputs!$D$9),"-")</f>
        <v>Echue</v>
      </c>
      <c r="M26" s="4" t="str">
        <f>IF(H26&lt;&gt;0,IF(O26=0,Inputs!$D$11,IF(AND(O26&gt;0,O26&lt;Q26),Inputs!$D$12,Inputs!$D$13)),"-")</f>
        <v>Impayée</v>
      </c>
      <c r="N26" s="14" t="s">
        <v>199</v>
      </c>
      <c r="O26" s="13">
        <v>0</v>
      </c>
      <c r="P26" s="13"/>
      <c r="Q26" s="2">
        <f t="shared" si="0"/>
        <v>24956.26</v>
      </c>
      <c r="R26" s="6">
        <f ca="1">IF(H26&lt;&gt;0,IF(M26&lt;&gt;Inputs!$D$13,$C$4-J26,"-"),"-")</f>
        <v>516</v>
      </c>
      <c r="S26" s="6">
        <f ca="1">IF(AND(H26&lt;&gt;0,K26&lt;$C$4),IF(M26&lt;&gt;Inputs!$D$13,$C$4-K26,"-"),"-")</f>
        <v>486</v>
      </c>
      <c r="T26" s="6" t="str">
        <f>IF(M26=Inputs!$D$9,'Invoice Tracker'!P26-'Invoice Tracker'!K26,"-")</f>
        <v>-</v>
      </c>
      <c r="U26" s="5">
        <f ca="1">IF((M26&lt;&gt;Inputs!$D$13),IF($C$4&gt;'Invoice Tracker'!K26+Inputs!$G$22,1,0),0)</f>
        <v>1</v>
      </c>
      <c r="V26" s="14">
        <v>0</v>
      </c>
      <c r="W26" s="5">
        <f t="shared" ca="1" si="1"/>
        <v>1</v>
      </c>
      <c r="X26" s="1">
        <f ca="1">IF((M26&lt;&gt;Inputs!$D$13),IF($C$4&gt;'Invoice Tracker'!K26+Inputs!$G$23,1,0),0)</f>
        <v>1</v>
      </c>
      <c r="Y26" s="14">
        <v>0</v>
      </c>
      <c r="Z26" s="5">
        <f t="shared" ca="1" si="2"/>
        <v>1</v>
      </c>
      <c r="AA26" s="1">
        <f ca="1">IF((M26&lt;&gt;Inputs!$D$13),IF($C$4&gt;'Invoice Tracker'!K26+Inputs!$G$24,1,0),0)</f>
        <v>1</v>
      </c>
      <c r="AB26" s="14">
        <v>0</v>
      </c>
      <c r="AC26" s="5">
        <f t="shared" ca="1" si="3"/>
        <v>1</v>
      </c>
      <c r="AD26" s="1">
        <f ca="1">IF((M26&lt;&gt;Inputs!$D$13),IF($C$4&gt;'Invoice Tracker'!K26+Inputs!$G$25,1,0),0)</f>
        <v>1</v>
      </c>
      <c r="AE26" s="14">
        <v>0</v>
      </c>
      <c r="AF26" s="5">
        <f t="shared" ca="1" si="4"/>
        <v>1</v>
      </c>
      <c r="AG26" s="1">
        <f ca="1">IF((M26&lt;&gt;Inputs!$D$13),IF($C$4&gt;'Invoice Tracker'!K26+Inputs!$G$26,1,0),0)</f>
        <v>1</v>
      </c>
      <c r="AH26" s="14">
        <v>0</v>
      </c>
      <c r="AI26" s="5">
        <f t="shared" ca="1" si="5"/>
        <v>1</v>
      </c>
      <c r="AJ26" s="1">
        <f ca="1">IF((M26&lt;&gt;Inputs!$D$13),IF($C$4&gt;'Invoice Tracker'!K26+Inputs!$G$27,1,0),0)</f>
        <v>1</v>
      </c>
      <c r="AK26" s="14">
        <v>0</v>
      </c>
      <c r="AL26" s="5">
        <f t="shared" ca="1" si="6"/>
        <v>1</v>
      </c>
    </row>
    <row r="27" spans="2:38" x14ac:dyDescent="0.2">
      <c r="B27" s="11" t="s">
        <v>275</v>
      </c>
      <c r="C27" s="12" t="s">
        <v>25</v>
      </c>
      <c r="D27" s="15">
        <v>43435</v>
      </c>
      <c r="E27" s="11" t="s">
        <v>15</v>
      </c>
      <c r="F27" s="11" t="s">
        <v>64</v>
      </c>
      <c r="G27" s="13">
        <v>38796.441666666673</v>
      </c>
      <c r="H27" s="13">
        <v>46555.73</v>
      </c>
      <c r="I27" s="14" t="s">
        <v>7</v>
      </c>
      <c r="J27" s="15">
        <v>43435</v>
      </c>
      <c r="K27" s="15">
        <v>43465</v>
      </c>
      <c r="L27" s="4" t="str">
        <f ca="1">IF(H27&lt;&gt;0,IF(Q27&gt;0,IF($C$4&gt;K27,Inputs!$D$7,Inputs!$D$8),Inputs!$D$9),"-")</f>
        <v>Echue</v>
      </c>
      <c r="M27" s="4" t="str">
        <f>IF(H27&lt;&gt;0,IF(O27=0,Inputs!$D$11,IF(AND(O27&gt;0,O27&lt;Q27),Inputs!$D$12,Inputs!$D$13)),"-")</f>
        <v>Impayée</v>
      </c>
      <c r="N27" s="14" t="s">
        <v>199</v>
      </c>
      <c r="O27" s="13">
        <v>0</v>
      </c>
      <c r="P27" s="13"/>
      <c r="Q27" s="2">
        <f t="shared" si="0"/>
        <v>46555.73</v>
      </c>
      <c r="R27" s="6">
        <f ca="1">IF(H27&lt;&gt;0,IF(M27&lt;&gt;Inputs!$D$13,$C$4-J27,"-"),"-")</f>
        <v>516</v>
      </c>
      <c r="S27" s="6">
        <f ca="1">IF(AND(H27&lt;&gt;0,K27&lt;$C$4),IF(M27&lt;&gt;Inputs!$D$13,$C$4-K27,"-"),"-")</f>
        <v>486</v>
      </c>
      <c r="T27" s="6" t="str">
        <f>IF(M27=Inputs!$D$9,'Invoice Tracker'!P27-'Invoice Tracker'!K27,"-")</f>
        <v>-</v>
      </c>
      <c r="U27" s="5">
        <f ca="1">IF((M27&lt;&gt;Inputs!$D$13),IF($C$4&gt;'Invoice Tracker'!K27+Inputs!$G$22,1,0),0)</f>
        <v>1</v>
      </c>
      <c r="V27" s="14">
        <v>0</v>
      </c>
      <c r="W27" s="5">
        <f t="shared" ca="1" si="1"/>
        <v>1</v>
      </c>
      <c r="X27" s="1">
        <f ca="1">IF((M27&lt;&gt;Inputs!$D$13),IF($C$4&gt;'Invoice Tracker'!K27+Inputs!$G$23,1,0),0)</f>
        <v>1</v>
      </c>
      <c r="Y27" s="14">
        <v>0</v>
      </c>
      <c r="Z27" s="5">
        <f t="shared" ca="1" si="2"/>
        <v>1</v>
      </c>
      <c r="AA27" s="1">
        <f ca="1">IF((M27&lt;&gt;Inputs!$D$13),IF($C$4&gt;'Invoice Tracker'!K27+Inputs!$G$24,1,0),0)</f>
        <v>1</v>
      </c>
      <c r="AB27" s="14">
        <v>0</v>
      </c>
      <c r="AC27" s="5">
        <f t="shared" ca="1" si="3"/>
        <v>1</v>
      </c>
      <c r="AD27" s="1">
        <f ca="1">IF((M27&lt;&gt;Inputs!$D$13),IF($C$4&gt;'Invoice Tracker'!K27+Inputs!$G$25,1,0),0)</f>
        <v>1</v>
      </c>
      <c r="AE27" s="14">
        <v>0</v>
      </c>
      <c r="AF27" s="5">
        <f t="shared" ca="1" si="4"/>
        <v>1</v>
      </c>
      <c r="AG27" s="1">
        <f ca="1">IF((M27&lt;&gt;Inputs!$D$13),IF($C$4&gt;'Invoice Tracker'!K27+Inputs!$G$26,1,0),0)</f>
        <v>1</v>
      </c>
      <c r="AH27" s="14">
        <v>0</v>
      </c>
      <c r="AI27" s="5">
        <f t="shared" ca="1" si="5"/>
        <v>1</v>
      </c>
      <c r="AJ27" s="1">
        <f ca="1">IF((M27&lt;&gt;Inputs!$D$13),IF($C$4&gt;'Invoice Tracker'!K27+Inputs!$G$27,1,0),0)</f>
        <v>1</v>
      </c>
      <c r="AK27" s="14">
        <v>0</v>
      </c>
      <c r="AL27" s="5">
        <f t="shared" ca="1" si="6"/>
        <v>1</v>
      </c>
    </row>
    <row r="28" spans="2:38" x14ac:dyDescent="0.2">
      <c r="B28" s="11" t="s">
        <v>276</v>
      </c>
      <c r="C28" s="12" t="s">
        <v>10</v>
      </c>
      <c r="D28" s="15">
        <v>43434</v>
      </c>
      <c r="E28" s="11" t="s">
        <v>6</v>
      </c>
      <c r="F28" s="11" t="s">
        <v>65</v>
      </c>
      <c r="G28" s="13">
        <v>17707.75</v>
      </c>
      <c r="H28" s="13">
        <v>21249.3</v>
      </c>
      <c r="I28" s="14" t="s">
        <v>7</v>
      </c>
      <c r="J28" s="15">
        <v>43434</v>
      </c>
      <c r="K28" s="15">
        <v>43464</v>
      </c>
      <c r="L28" s="4" t="str">
        <f ca="1">IF(H28&lt;&gt;0,IF(Q28&gt;0,IF($C$4&gt;K28,Inputs!$D$7,Inputs!$D$8),Inputs!$D$9),"-")</f>
        <v>Echue</v>
      </c>
      <c r="M28" s="4" t="str">
        <f>IF(H28&lt;&gt;0,IF(O28=0,Inputs!$D$11,IF(AND(O28&gt;0,O28&lt;Q28),Inputs!$D$12,Inputs!$D$13)),"-")</f>
        <v>Impayée</v>
      </c>
      <c r="N28" s="14" t="s">
        <v>199</v>
      </c>
      <c r="O28" s="13">
        <v>0</v>
      </c>
      <c r="P28" s="13"/>
      <c r="Q28" s="2">
        <f t="shared" si="0"/>
        <v>21249.3</v>
      </c>
      <c r="R28" s="6">
        <f ca="1">IF(H28&lt;&gt;0,IF(M28&lt;&gt;Inputs!$D$13,$C$4-J28,"-"),"-")</f>
        <v>517</v>
      </c>
      <c r="S28" s="6">
        <f ca="1">IF(AND(H28&lt;&gt;0,K28&lt;$C$4),IF(M28&lt;&gt;Inputs!$D$13,$C$4-K28,"-"),"-")</f>
        <v>487</v>
      </c>
      <c r="T28" s="6" t="str">
        <f>IF(M28=Inputs!$D$9,'Invoice Tracker'!P28-'Invoice Tracker'!K28,"-")</f>
        <v>-</v>
      </c>
      <c r="U28" s="5">
        <f ca="1">IF((M28&lt;&gt;Inputs!$D$13),IF($C$4&gt;'Invoice Tracker'!K28+Inputs!$G$22,1,0),0)</f>
        <v>1</v>
      </c>
      <c r="V28" s="14">
        <v>0</v>
      </c>
      <c r="W28" s="5">
        <f t="shared" ca="1" si="1"/>
        <v>1</v>
      </c>
      <c r="X28" s="1">
        <f ca="1">IF((M28&lt;&gt;Inputs!$D$13),IF($C$4&gt;'Invoice Tracker'!K28+Inputs!$G$23,1,0),0)</f>
        <v>1</v>
      </c>
      <c r="Y28" s="14">
        <v>0</v>
      </c>
      <c r="Z28" s="5">
        <f t="shared" ca="1" si="2"/>
        <v>1</v>
      </c>
      <c r="AA28" s="1">
        <f ca="1">IF((M28&lt;&gt;Inputs!$D$13),IF($C$4&gt;'Invoice Tracker'!K28+Inputs!$G$24,1,0),0)</f>
        <v>1</v>
      </c>
      <c r="AB28" s="14">
        <v>0</v>
      </c>
      <c r="AC28" s="5">
        <f t="shared" ca="1" si="3"/>
        <v>1</v>
      </c>
      <c r="AD28" s="1">
        <f ca="1">IF((M28&lt;&gt;Inputs!$D$13),IF($C$4&gt;'Invoice Tracker'!K28+Inputs!$G$25,1,0),0)</f>
        <v>1</v>
      </c>
      <c r="AE28" s="14">
        <v>0</v>
      </c>
      <c r="AF28" s="5">
        <f t="shared" ca="1" si="4"/>
        <v>1</v>
      </c>
      <c r="AG28" s="1">
        <f ca="1">IF((M28&lt;&gt;Inputs!$D$13),IF($C$4&gt;'Invoice Tracker'!K28+Inputs!$G$26,1,0),0)</f>
        <v>1</v>
      </c>
      <c r="AH28" s="14">
        <v>0</v>
      </c>
      <c r="AI28" s="5">
        <f t="shared" ca="1" si="5"/>
        <v>1</v>
      </c>
      <c r="AJ28" s="1">
        <f ca="1">IF((M28&lt;&gt;Inputs!$D$13),IF($C$4&gt;'Invoice Tracker'!K28+Inputs!$G$27,1,0),0)</f>
        <v>1</v>
      </c>
      <c r="AK28" s="14">
        <v>0</v>
      </c>
      <c r="AL28" s="5">
        <f t="shared" ca="1" si="6"/>
        <v>1</v>
      </c>
    </row>
    <row r="29" spans="2:38" x14ac:dyDescent="0.2">
      <c r="B29" s="11" t="s">
        <v>277</v>
      </c>
      <c r="C29" s="12" t="s">
        <v>23</v>
      </c>
      <c r="D29" s="15">
        <v>43433</v>
      </c>
      <c r="E29" s="11" t="s">
        <v>11</v>
      </c>
      <c r="F29" s="11" t="s">
        <v>66</v>
      </c>
      <c r="G29" s="13">
        <v>38666.633333333331</v>
      </c>
      <c r="H29" s="13">
        <v>46399.96</v>
      </c>
      <c r="I29" s="14" t="s">
        <v>7</v>
      </c>
      <c r="J29" s="15">
        <v>43433</v>
      </c>
      <c r="K29" s="15">
        <v>43463</v>
      </c>
      <c r="L29" s="4" t="str">
        <f ca="1">IF(H29&lt;&gt;0,IF(Q29&gt;0,IF($C$4&gt;K29,Inputs!$D$7,Inputs!$D$8),Inputs!$D$9),"-")</f>
        <v>Echue</v>
      </c>
      <c r="M29" s="4" t="str">
        <f>IF(H29&lt;&gt;0,IF(O29=0,Inputs!$D$11,IF(AND(O29&gt;0,O29&lt;Q29),Inputs!$D$12,Inputs!$D$13)),"-")</f>
        <v>Impayée</v>
      </c>
      <c r="N29" s="14" t="s">
        <v>199</v>
      </c>
      <c r="O29" s="13">
        <v>0</v>
      </c>
      <c r="P29" s="13"/>
      <c r="Q29" s="2">
        <f t="shared" si="0"/>
        <v>46399.96</v>
      </c>
      <c r="R29" s="6">
        <f ca="1">IF(H29&lt;&gt;0,IF(M29&lt;&gt;Inputs!$D$13,$C$4-J29,"-"),"-")</f>
        <v>518</v>
      </c>
      <c r="S29" s="6">
        <f ca="1">IF(AND(H29&lt;&gt;0,K29&lt;$C$4),IF(M29&lt;&gt;Inputs!$D$13,$C$4-K29,"-"),"-")</f>
        <v>488</v>
      </c>
      <c r="T29" s="6" t="str">
        <f>IF(M29=Inputs!$D$9,'Invoice Tracker'!P29-'Invoice Tracker'!K29,"-")</f>
        <v>-</v>
      </c>
      <c r="U29" s="5">
        <f ca="1">IF((M29&lt;&gt;Inputs!$D$13),IF($C$4&gt;'Invoice Tracker'!K29+Inputs!$G$22,1,0),0)</f>
        <v>1</v>
      </c>
      <c r="V29" s="14">
        <v>0</v>
      </c>
      <c r="W29" s="5">
        <f t="shared" ca="1" si="1"/>
        <v>1</v>
      </c>
      <c r="X29" s="1">
        <f ca="1">IF((M29&lt;&gt;Inputs!$D$13),IF($C$4&gt;'Invoice Tracker'!K29+Inputs!$G$23,1,0),0)</f>
        <v>1</v>
      </c>
      <c r="Y29" s="14">
        <v>0</v>
      </c>
      <c r="Z29" s="5">
        <f t="shared" ca="1" si="2"/>
        <v>1</v>
      </c>
      <c r="AA29" s="1">
        <f ca="1">IF((M29&lt;&gt;Inputs!$D$13),IF($C$4&gt;'Invoice Tracker'!K29+Inputs!$G$24,1,0),0)</f>
        <v>1</v>
      </c>
      <c r="AB29" s="14">
        <v>0</v>
      </c>
      <c r="AC29" s="5">
        <f t="shared" ca="1" si="3"/>
        <v>1</v>
      </c>
      <c r="AD29" s="1">
        <f ca="1">IF((M29&lt;&gt;Inputs!$D$13),IF($C$4&gt;'Invoice Tracker'!K29+Inputs!$G$25,1,0),0)</f>
        <v>1</v>
      </c>
      <c r="AE29" s="14">
        <v>0</v>
      </c>
      <c r="AF29" s="5">
        <f t="shared" ca="1" si="4"/>
        <v>1</v>
      </c>
      <c r="AG29" s="1">
        <f ca="1">IF((M29&lt;&gt;Inputs!$D$13),IF($C$4&gt;'Invoice Tracker'!K29+Inputs!$G$26,1,0),0)</f>
        <v>1</v>
      </c>
      <c r="AH29" s="14">
        <v>0</v>
      </c>
      <c r="AI29" s="5">
        <f t="shared" ca="1" si="5"/>
        <v>1</v>
      </c>
      <c r="AJ29" s="1">
        <f ca="1">IF((M29&lt;&gt;Inputs!$D$13),IF($C$4&gt;'Invoice Tracker'!K29+Inputs!$G$27,1,0),0)</f>
        <v>1</v>
      </c>
      <c r="AK29" s="14">
        <v>0</v>
      </c>
      <c r="AL29" s="5">
        <f t="shared" ca="1" si="6"/>
        <v>1</v>
      </c>
    </row>
    <row r="30" spans="2:38" x14ac:dyDescent="0.2">
      <c r="B30" s="11" t="s">
        <v>278</v>
      </c>
      <c r="C30" s="12" t="s">
        <v>17</v>
      </c>
      <c r="D30" s="15">
        <v>43432</v>
      </c>
      <c r="E30" s="11" t="s">
        <v>13</v>
      </c>
      <c r="F30" s="11" t="s">
        <v>67</v>
      </c>
      <c r="G30" s="13">
        <v>16939.625</v>
      </c>
      <c r="H30" s="13">
        <v>20327.55</v>
      </c>
      <c r="I30" s="14" t="s">
        <v>7</v>
      </c>
      <c r="J30" s="15">
        <v>43432</v>
      </c>
      <c r="K30" s="15">
        <v>43462</v>
      </c>
      <c r="L30" s="4" t="str">
        <f>IF(H30&lt;&gt;0,IF(Q30&gt;0,IF($C$4&gt;K30,Inputs!$D$7,Inputs!$D$8),Inputs!$D$9),"-")</f>
        <v>Encaissée</v>
      </c>
      <c r="M30" s="4" t="str">
        <f>IF(H30&lt;&gt;0,IF(O30=0,Inputs!$D$11,IF(AND(O30&gt;0,O30&lt;Q30),Inputs!$D$12,Inputs!$D$13)),"-")</f>
        <v>Encaissée</v>
      </c>
      <c r="N30" s="14" t="s">
        <v>199</v>
      </c>
      <c r="O30" s="13">
        <v>20327.55</v>
      </c>
      <c r="P30" s="15">
        <v>43490</v>
      </c>
      <c r="Q30" s="2">
        <f t="shared" si="0"/>
        <v>0</v>
      </c>
      <c r="R30" s="6" t="str">
        <f>IF(H30&lt;&gt;0,IF(M30&lt;&gt;Inputs!$D$13,$C$4-J30,"-"),"-")</f>
        <v>-</v>
      </c>
      <c r="S30" s="6" t="str">
        <f ca="1">IF(AND(H30&lt;&gt;0,K30&lt;$C$4),IF(M30&lt;&gt;Inputs!$D$13,$C$4-K30,"-"),"-")</f>
        <v>-</v>
      </c>
      <c r="T30" s="6">
        <f>IF(M30=Inputs!$D$9,'Invoice Tracker'!P30-'Invoice Tracker'!K30,"-")</f>
        <v>28</v>
      </c>
      <c r="U30" s="5">
        <f>IF((M30&lt;&gt;Inputs!$D$13),IF($C$4&gt;'Invoice Tracker'!K30+Inputs!$G$22,1,0),0)</f>
        <v>0</v>
      </c>
      <c r="V30" s="14">
        <v>0</v>
      </c>
      <c r="W30" s="5">
        <f t="shared" si="1"/>
        <v>0</v>
      </c>
      <c r="X30" s="1">
        <f>IF((M30&lt;&gt;Inputs!$D$13),IF($C$4&gt;'Invoice Tracker'!K30+Inputs!$G$23,1,0),0)</f>
        <v>0</v>
      </c>
      <c r="Y30" s="14">
        <v>0</v>
      </c>
      <c r="Z30" s="5">
        <f t="shared" si="2"/>
        <v>0</v>
      </c>
      <c r="AA30" s="1">
        <f>IF((M30&lt;&gt;Inputs!$D$13),IF($C$4&gt;'Invoice Tracker'!K30+Inputs!$G$24,1,0),0)</f>
        <v>0</v>
      </c>
      <c r="AB30" s="14">
        <v>0</v>
      </c>
      <c r="AC30" s="5">
        <f t="shared" si="3"/>
        <v>0</v>
      </c>
      <c r="AD30" s="1">
        <f>IF((M30&lt;&gt;Inputs!$D$13),IF($C$4&gt;'Invoice Tracker'!K30+Inputs!$G$25,1,0),0)</f>
        <v>0</v>
      </c>
      <c r="AE30" s="14">
        <v>0</v>
      </c>
      <c r="AF30" s="5">
        <f t="shared" si="4"/>
        <v>0</v>
      </c>
      <c r="AG30" s="1">
        <f>IF((M30&lt;&gt;Inputs!$D$13),IF($C$4&gt;'Invoice Tracker'!K30+Inputs!$G$26,1,0),0)</f>
        <v>0</v>
      </c>
      <c r="AH30" s="14">
        <v>0</v>
      </c>
      <c r="AI30" s="5">
        <f t="shared" si="5"/>
        <v>0</v>
      </c>
      <c r="AJ30" s="1">
        <f>IF((M30&lt;&gt;Inputs!$D$13),IF($C$4&gt;'Invoice Tracker'!K30+Inputs!$G$27,1,0),0)</f>
        <v>0</v>
      </c>
      <c r="AK30" s="14">
        <v>0</v>
      </c>
      <c r="AL30" s="5">
        <f t="shared" si="6"/>
        <v>0</v>
      </c>
    </row>
    <row r="31" spans="2:38" x14ac:dyDescent="0.2">
      <c r="B31" s="11" t="s">
        <v>279</v>
      </c>
      <c r="C31" s="12" t="s">
        <v>8</v>
      </c>
      <c r="D31" s="15">
        <v>43431</v>
      </c>
      <c r="E31" s="11" t="s">
        <v>15</v>
      </c>
      <c r="F31" s="11" t="s">
        <v>68</v>
      </c>
      <c r="G31" s="13">
        <v>21334.533333333333</v>
      </c>
      <c r="H31" s="13">
        <v>25601.439999999999</v>
      </c>
      <c r="I31" s="14" t="s">
        <v>7</v>
      </c>
      <c r="J31" s="15">
        <v>43431</v>
      </c>
      <c r="K31" s="15">
        <v>43461</v>
      </c>
      <c r="L31" s="4" t="str">
        <f ca="1">IF(H31&lt;&gt;0,IF(Q31&gt;0,IF($C$4&gt;K31,Inputs!$D$7,Inputs!$D$8),Inputs!$D$9),"-")</f>
        <v>Echue</v>
      </c>
      <c r="M31" s="4" t="str">
        <f>IF(H31&lt;&gt;0,IF(O31=0,Inputs!$D$11,IF(AND(O31&gt;0,O31&lt;Q31),Inputs!$D$12,Inputs!$D$13)),"-")</f>
        <v>Impayée</v>
      </c>
      <c r="N31" s="14" t="s">
        <v>199</v>
      </c>
      <c r="O31" s="13">
        <v>0</v>
      </c>
      <c r="P31" s="13"/>
      <c r="Q31" s="2">
        <f t="shared" si="0"/>
        <v>25601.439999999999</v>
      </c>
      <c r="R31" s="6">
        <f ca="1">IF(H31&lt;&gt;0,IF(M31&lt;&gt;Inputs!$D$13,$C$4-J31,"-"),"-")</f>
        <v>520</v>
      </c>
      <c r="S31" s="6">
        <f ca="1">IF(AND(H31&lt;&gt;0,K31&lt;$C$4),IF(M31&lt;&gt;Inputs!$D$13,$C$4-K31,"-"),"-")</f>
        <v>490</v>
      </c>
      <c r="T31" s="6" t="str">
        <f>IF(M31=Inputs!$D$9,'Invoice Tracker'!P31-'Invoice Tracker'!K31,"-")</f>
        <v>-</v>
      </c>
      <c r="U31" s="5">
        <f ca="1">IF((M31&lt;&gt;Inputs!$D$13),IF($C$4&gt;'Invoice Tracker'!K31+Inputs!$G$22,1,0),0)</f>
        <v>1</v>
      </c>
      <c r="V31" s="14">
        <v>0</v>
      </c>
      <c r="W31" s="5">
        <f t="shared" ca="1" si="1"/>
        <v>1</v>
      </c>
      <c r="X31" s="1">
        <f ca="1">IF((M31&lt;&gt;Inputs!$D$13),IF($C$4&gt;'Invoice Tracker'!K31+Inputs!$G$23,1,0),0)</f>
        <v>1</v>
      </c>
      <c r="Y31" s="14">
        <v>0</v>
      </c>
      <c r="Z31" s="5">
        <f t="shared" ca="1" si="2"/>
        <v>1</v>
      </c>
      <c r="AA31" s="1">
        <f ca="1">IF((M31&lt;&gt;Inputs!$D$13),IF($C$4&gt;'Invoice Tracker'!K31+Inputs!$G$24,1,0),0)</f>
        <v>1</v>
      </c>
      <c r="AB31" s="14">
        <v>0</v>
      </c>
      <c r="AC31" s="5">
        <f t="shared" ca="1" si="3"/>
        <v>1</v>
      </c>
      <c r="AD31" s="1">
        <f ca="1">IF((M31&lt;&gt;Inputs!$D$13),IF($C$4&gt;'Invoice Tracker'!K31+Inputs!$G$25,1,0),0)</f>
        <v>1</v>
      </c>
      <c r="AE31" s="14">
        <v>0</v>
      </c>
      <c r="AF31" s="5">
        <f t="shared" ca="1" si="4"/>
        <v>1</v>
      </c>
      <c r="AG31" s="1">
        <f ca="1">IF((M31&lt;&gt;Inputs!$D$13),IF($C$4&gt;'Invoice Tracker'!K31+Inputs!$G$26,1,0),0)</f>
        <v>1</v>
      </c>
      <c r="AH31" s="14">
        <v>0</v>
      </c>
      <c r="AI31" s="5">
        <f t="shared" ca="1" si="5"/>
        <v>1</v>
      </c>
      <c r="AJ31" s="1">
        <f ca="1">IF((M31&lt;&gt;Inputs!$D$13),IF($C$4&gt;'Invoice Tracker'!K31+Inputs!$G$27,1,0),0)</f>
        <v>1</v>
      </c>
      <c r="AK31" s="14">
        <v>0</v>
      </c>
      <c r="AL31" s="5">
        <f t="shared" ca="1" si="6"/>
        <v>1</v>
      </c>
    </row>
    <row r="32" spans="2:38" x14ac:dyDescent="0.2">
      <c r="B32" s="11" t="s">
        <v>280</v>
      </c>
      <c r="C32" s="12" t="s">
        <v>17</v>
      </c>
      <c r="D32" s="15">
        <v>43430</v>
      </c>
      <c r="E32" s="11" t="s">
        <v>9</v>
      </c>
      <c r="F32" s="11" t="s">
        <v>69</v>
      </c>
      <c r="G32" s="13">
        <v>6505.8249999999998</v>
      </c>
      <c r="H32" s="13">
        <v>7806.99</v>
      </c>
      <c r="I32" s="14" t="s">
        <v>7</v>
      </c>
      <c r="J32" s="15">
        <v>43430</v>
      </c>
      <c r="K32" s="15">
        <v>43460</v>
      </c>
      <c r="L32" s="4" t="str">
        <f ca="1">IF(H32&lt;&gt;0,IF(Q32&gt;0,IF($C$4&gt;K32,Inputs!$D$7,Inputs!$D$8),Inputs!$D$9),"-")</f>
        <v>Echue</v>
      </c>
      <c r="M32" s="4" t="str">
        <f>IF(H32&lt;&gt;0,IF(O32=0,Inputs!$D$11,IF(AND(O32&gt;0,O32&lt;Q32),Inputs!$D$12,Inputs!$D$13)),"-")</f>
        <v>Impayée</v>
      </c>
      <c r="N32" s="14" t="s">
        <v>199</v>
      </c>
      <c r="O32" s="13">
        <v>0</v>
      </c>
      <c r="P32" s="13"/>
      <c r="Q32" s="2">
        <f t="shared" si="0"/>
        <v>7806.99</v>
      </c>
      <c r="R32" s="6">
        <f ca="1">IF(H32&lt;&gt;0,IF(M32&lt;&gt;Inputs!$D$13,$C$4-J32,"-"),"-")</f>
        <v>521</v>
      </c>
      <c r="S32" s="6">
        <f ca="1">IF(AND(H32&lt;&gt;0,K32&lt;$C$4),IF(M32&lt;&gt;Inputs!$D$13,$C$4-K32,"-"),"-")</f>
        <v>491</v>
      </c>
      <c r="T32" s="6" t="str">
        <f>IF(M32=Inputs!$D$9,'Invoice Tracker'!P32-'Invoice Tracker'!K32,"-")</f>
        <v>-</v>
      </c>
      <c r="U32" s="5">
        <f ca="1">IF((M32&lt;&gt;Inputs!$D$13),IF($C$4&gt;'Invoice Tracker'!K32+Inputs!$G$22,1,0),0)</f>
        <v>1</v>
      </c>
      <c r="V32" s="14">
        <v>0</v>
      </c>
      <c r="W32" s="5">
        <f t="shared" ca="1" si="1"/>
        <v>1</v>
      </c>
      <c r="X32" s="1">
        <f ca="1">IF((M32&lt;&gt;Inputs!$D$13),IF($C$4&gt;'Invoice Tracker'!K32+Inputs!$G$23,1,0),0)</f>
        <v>1</v>
      </c>
      <c r="Y32" s="14">
        <v>0</v>
      </c>
      <c r="Z32" s="5">
        <f t="shared" ca="1" si="2"/>
        <v>1</v>
      </c>
      <c r="AA32" s="1">
        <f ca="1">IF((M32&lt;&gt;Inputs!$D$13),IF($C$4&gt;'Invoice Tracker'!K32+Inputs!$G$24,1,0),0)</f>
        <v>1</v>
      </c>
      <c r="AB32" s="14">
        <v>0</v>
      </c>
      <c r="AC32" s="5">
        <f t="shared" ca="1" si="3"/>
        <v>1</v>
      </c>
      <c r="AD32" s="1">
        <f ca="1">IF((M32&lt;&gt;Inputs!$D$13),IF($C$4&gt;'Invoice Tracker'!K32+Inputs!$G$25,1,0),0)</f>
        <v>1</v>
      </c>
      <c r="AE32" s="14">
        <v>0</v>
      </c>
      <c r="AF32" s="5">
        <f t="shared" ca="1" si="4"/>
        <v>1</v>
      </c>
      <c r="AG32" s="1">
        <f ca="1">IF((M32&lt;&gt;Inputs!$D$13),IF($C$4&gt;'Invoice Tracker'!K32+Inputs!$G$26,1,0),0)</f>
        <v>1</v>
      </c>
      <c r="AH32" s="14">
        <v>0</v>
      </c>
      <c r="AI32" s="5">
        <f t="shared" ca="1" si="5"/>
        <v>1</v>
      </c>
      <c r="AJ32" s="1">
        <f ca="1">IF((M32&lt;&gt;Inputs!$D$13),IF($C$4&gt;'Invoice Tracker'!K32+Inputs!$G$27,1,0),0)</f>
        <v>1</v>
      </c>
      <c r="AK32" s="14">
        <v>0</v>
      </c>
      <c r="AL32" s="5">
        <f t="shared" ca="1" si="6"/>
        <v>1</v>
      </c>
    </row>
    <row r="33" spans="2:38" x14ac:dyDescent="0.2">
      <c r="B33" s="11" t="s">
        <v>281</v>
      </c>
      <c r="C33" s="12" t="s">
        <v>8</v>
      </c>
      <c r="D33" s="15">
        <v>43429</v>
      </c>
      <c r="E33" s="11" t="s">
        <v>18</v>
      </c>
      <c r="F33" s="11" t="s">
        <v>70</v>
      </c>
      <c r="G33" s="13">
        <v>9450.2583333333332</v>
      </c>
      <c r="H33" s="13">
        <v>11340.31</v>
      </c>
      <c r="I33" s="14" t="s">
        <v>7</v>
      </c>
      <c r="J33" s="15">
        <v>43429</v>
      </c>
      <c r="K33" s="15">
        <v>43459</v>
      </c>
      <c r="L33" s="4" t="str">
        <f ca="1">IF(H33&lt;&gt;0,IF(Q33&gt;0,IF($C$4&gt;K33,Inputs!$D$7,Inputs!$D$8),Inputs!$D$9),"-")</f>
        <v>Echue</v>
      </c>
      <c r="M33" s="4" t="str">
        <f>IF(H33&lt;&gt;0,IF(O33=0,Inputs!$D$11,IF(AND(O33&gt;0,O33&lt;Q33),Inputs!$D$12,Inputs!$D$13)),"-")</f>
        <v>Impayée</v>
      </c>
      <c r="N33" s="14" t="s">
        <v>199</v>
      </c>
      <c r="O33" s="13">
        <v>0</v>
      </c>
      <c r="P33" s="13"/>
      <c r="Q33" s="2">
        <f t="shared" si="0"/>
        <v>11340.31</v>
      </c>
      <c r="R33" s="6">
        <f ca="1">IF(H33&lt;&gt;0,IF(M33&lt;&gt;Inputs!$D$13,$C$4-J33,"-"),"-")</f>
        <v>522</v>
      </c>
      <c r="S33" s="6">
        <f ca="1">IF(AND(H33&lt;&gt;0,K33&lt;$C$4),IF(M33&lt;&gt;Inputs!$D$13,$C$4-K33,"-"),"-")</f>
        <v>492</v>
      </c>
      <c r="T33" s="6" t="str">
        <f>IF(M33=Inputs!$D$9,'Invoice Tracker'!P33-'Invoice Tracker'!K33,"-")</f>
        <v>-</v>
      </c>
      <c r="U33" s="5">
        <f ca="1">IF((M33&lt;&gt;Inputs!$D$13),IF($C$4&gt;'Invoice Tracker'!K33+Inputs!$G$22,1,0),0)</f>
        <v>1</v>
      </c>
      <c r="V33" s="14">
        <v>0</v>
      </c>
      <c r="W33" s="5">
        <f t="shared" ca="1" si="1"/>
        <v>1</v>
      </c>
      <c r="X33" s="1">
        <f ca="1">IF((M33&lt;&gt;Inputs!$D$13),IF($C$4&gt;'Invoice Tracker'!K33+Inputs!$G$23,1,0),0)</f>
        <v>1</v>
      </c>
      <c r="Y33" s="14">
        <v>0</v>
      </c>
      <c r="Z33" s="5">
        <f t="shared" ca="1" si="2"/>
        <v>1</v>
      </c>
      <c r="AA33" s="1">
        <f ca="1">IF((M33&lt;&gt;Inputs!$D$13),IF($C$4&gt;'Invoice Tracker'!K33+Inputs!$G$24,1,0),0)</f>
        <v>1</v>
      </c>
      <c r="AB33" s="14">
        <v>0</v>
      </c>
      <c r="AC33" s="5">
        <f t="shared" ca="1" si="3"/>
        <v>1</v>
      </c>
      <c r="AD33" s="1">
        <f ca="1">IF((M33&lt;&gt;Inputs!$D$13),IF($C$4&gt;'Invoice Tracker'!K33+Inputs!$G$25,1,0),0)</f>
        <v>1</v>
      </c>
      <c r="AE33" s="14">
        <v>0</v>
      </c>
      <c r="AF33" s="5">
        <f t="shared" ca="1" si="4"/>
        <v>1</v>
      </c>
      <c r="AG33" s="1">
        <f ca="1">IF((M33&lt;&gt;Inputs!$D$13),IF($C$4&gt;'Invoice Tracker'!K33+Inputs!$G$26,1,0),0)</f>
        <v>1</v>
      </c>
      <c r="AH33" s="14">
        <v>0</v>
      </c>
      <c r="AI33" s="5">
        <f t="shared" ca="1" si="5"/>
        <v>1</v>
      </c>
      <c r="AJ33" s="1">
        <f ca="1">IF((M33&lt;&gt;Inputs!$D$13),IF($C$4&gt;'Invoice Tracker'!K33+Inputs!$G$27,1,0),0)</f>
        <v>1</v>
      </c>
      <c r="AK33" s="14">
        <v>0</v>
      </c>
      <c r="AL33" s="5">
        <f t="shared" ca="1" si="6"/>
        <v>1</v>
      </c>
    </row>
    <row r="34" spans="2:38" x14ac:dyDescent="0.2">
      <c r="B34" s="11" t="s">
        <v>282</v>
      </c>
      <c r="C34" s="12" t="s">
        <v>26</v>
      </c>
      <c r="D34" s="15">
        <v>43428</v>
      </c>
      <c r="E34" s="11" t="s">
        <v>9</v>
      </c>
      <c r="F34" s="11" t="s">
        <v>71</v>
      </c>
      <c r="G34" s="13">
        <v>18968.091666666667</v>
      </c>
      <c r="H34" s="13">
        <v>22761.71</v>
      </c>
      <c r="I34" s="14" t="s">
        <v>7</v>
      </c>
      <c r="J34" s="15">
        <v>43428</v>
      </c>
      <c r="K34" s="15">
        <v>43458</v>
      </c>
      <c r="L34" s="4" t="str">
        <f ca="1">IF(H34&lt;&gt;0,IF(Q34&gt;0,IF($C$4&gt;K34,Inputs!$D$7,Inputs!$D$8),Inputs!$D$9),"-")</f>
        <v>Echue</v>
      </c>
      <c r="M34" s="4" t="str">
        <f>IF(H34&lt;&gt;0,IF(O34=0,Inputs!$D$11,IF(AND(O34&gt;0,O34&lt;Q34),Inputs!$D$12,Inputs!$D$13)),"-")</f>
        <v>Impayée</v>
      </c>
      <c r="N34" s="14" t="s">
        <v>199</v>
      </c>
      <c r="O34" s="13">
        <v>0</v>
      </c>
      <c r="P34" s="13"/>
      <c r="Q34" s="2">
        <f t="shared" si="0"/>
        <v>22761.71</v>
      </c>
      <c r="R34" s="6">
        <f ca="1">IF(H34&lt;&gt;0,IF(M34&lt;&gt;Inputs!$D$13,$C$4-J34,"-"),"-")</f>
        <v>523</v>
      </c>
      <c r="S34" s="6">
        <f ca="1">IF(AND(H34&lt;&gt;0,K34&lt;$C$4),IF(M34&lt;&gt;Inputs!$D$13,$C$4-K34,"-"),"-")</f>
        <v>493</v>
      </c>
      <c r="T34" s="6" t="str">
        <f>IF(M34=Inputs!$D$9,'Invoice Tracker'!P34-'Invoice Tracker'!K34,"-")</f>
        <v>-</v>
      </c>
      <c r="U34" s="5">
        <f ca="1">IF((M34&lt;&gt;Inputs!$D$13),IF($C$4&gt;'Invoice Tracker'!K34+Inputs!$G$22,1,0),0)</f>
        <v>1</v>
      </c>
      <c r="V34" s="14">
        <v>0</v>
      </c>
      <c r="W34" s="5">
        <f t="shared" ca="1" si="1"/>
        <v>1</v>
      </c>
      <c r="X34" s="1">
        <f ca="1">IF((M34&lt;&gt;Inputs!$D$13),IF($C$4&gt;'Invoice Tracker'!K34+Inputs!$G$23,1,0),0)</f>
        <v>1</v>
      </c>
      <c r="Y34" s="14">
        <v>0</v>
      </c>
      <c r="Z34" s="5">
        <f t="shared" ca="1" si="2"/>
        <v>1</v>
      </c>
      <c r="AA34" s="1">
        <f ca="1">IF((M34&lt;&gt;Inputs!$D$13),IF($C$4&gt;'Invoice Tracker'!K34+Inputs!$G$24,1,0),0)</f>
        <v>1</v>
      </c>
      <c r="AB34" s="14">
        <v>0</v>
      </c>
      <c r="AC34" s="5">
        <f t="shared" ca="1" si="3"/>
        <v>1</v>
      </c>
      <c r="AD34" s="1">
        <f ca="1">IF((M34&lt;&gt;Inputs!$D$13),IF($C$4&gt;'Invoice Tracker'!K34+Inputs!$G$25,1,0),0)</f>
        <v>1</v>
      </c>
      <c r="AE34" s="14">
        <v>0</v>
      </c>
      <c r="AF34" s="5">
        <f t="shared" ca="1" si="4"/>
        <v>1</v>
      </c>
      <c r="AG34" s="1">
        <f ca="1">IF((M34&lt;&gt;Inputs!$D$13),IF($C$4&gt;'Invoice Tracker'!K34+Inputs!$G$26,1,0),0)</f>
        <v>1</v>
      </c>
      <c r="AH34" s="14">
        <v>0</v>
      </c>
      <c r="AI34" s="5">
        <f t="shared" ca="1" si="5"/>
        <v>1</v>
      </c>
      <c r="AJ34" s="1">
        <f ca="1">IF((M34&lt;&gt;Inputs!$D$13),IF($C$4&gt;'Invoice Tracker'!K34+Inputs!$G$27,1,0),0)</f>
        <v>1</v>
      </c>
      <c r="AK34" s="14">
        <v>0</v>
      </c>
      <c r="AL34" s="5">
        <f t="shared" ca="1" si="6"/>
        <v>1</v>
      </c>
    </row>
    <row r="35" spans="2:38" x14ac:dyDescent="0.2">
      <c r="B35" s="11" t="s">
        <v>283</v>
      </c>
      <c r="C35" s="12" t="s">
        <v>24</v>
      </c>
      <c r="D35" s="15">
        <v>43427</v>
      </c>
      <c r="E35" s="11" t="s">
        <v>15</v>
      </c>
      <c r="F35" s="11" t="s">
        <v>72</v>
      </c>
      <c r="G35" s="13">
        <v>33925.133333333339</v>
      </c>
      <c r="H35" s="13">
        <v>40710.160000000003</v>
      </c>
      <c r="I35" s="14" t="s">
        <v>7</v>
      </c>
      <c r="J35" s="15">
        <v>43427</v>
      </c>
      <c r="K35" s="15">
        <v>43457</v>
      </c>
      <c r="L35" s="4" t="str">
        <f>IF(H35&lt;&gt;0,IF(Q35&gt;0,IF($C$4&gt;K35,Inputs!$D$7,Inputs!$D$8),Inputs!$D$9),"-")</f>
        <v>Encaissée</v>
      </c>
      <c r="M35" s="4" t="str">
        <f>IF(H35&lt;&gt;0,IF(O35=0,Inputs!$D$11,IF(AND(O35&gt;0,O35&lt;Q35),Inputs!$D$12,Inputs!$D$13)),"-")</f>
        <v>Encaissée</v>
      </c>
      <c r="N35" s="14" t="s">
        <v>199</v>
      </c>
      <c r="O35" s="13">
        <v>40710.160000000003</v>
      </c>
      <c r="P35" s="15">
        <v>43488</v>
      </c>
      <c r="Q35" s="2">
        <f t="shared" si="0"/>
        <v>0</v>
      </c>
      <c r="R35" s="6" t="str">
        <f>IF(H35&lt;&gt;0,IF(M35&lt;&gt;Inputs!$D$13,$C$4-J35,"-"),"-")</f>
        <v>-</v>
      </c>
      <c r="S35" s="6" t="str">
        <f ca="1">IF(AND(H35&lt;&gt;0,K35&lt;$C$4),IF(M35&lt;&gt;Inputs!$D$13,$C$4-K35,"-"),"-")</f>
        <v>-</v>
      </c>
      <c r="T35" s="6">
        <f>IF(M35=Inputs!$D$9,'Invoice Tracker'!P35-'Invoice Tracker'!K35,"-")</f>
        <v>31</v>
      </c>
      <c r="U35" s="5">
        <f>IF((M35&lt;&gt;Inputs!$D$13),IF($C$4&gt;'Invoice Tracker'!K35+Inputs!$G$22,1,0),0)</f>
        <v>0</v>
      </c>
      <c r="V35" s="14">
        <v>0</v>
      </c>
      <c r="W35" s="5">
        <f t="shared" si="1"/>
        <v>0</v>
      </c>
      <c r="X35" s="1">
        <f>IF((M35&lt;&gt;Inputs!$D$13),IF($C$4&gt;'Invoice Tracker'!K35+Inputs!$G$23,1,0),0)</f>
        <v>0</v>
      </c>
      <c r="Y35" s="14">
        <v>0</v>
      </c>
      <c r="Z35" s="5">
        <f t="shared" si="2"/>
        <v>0</v>
      </c>
      <c r="AA35" s="1">
        <f>IF((M35&lt;&gt;Inputs!$D$13),IF($C$4&gt;'Invoice Tracker'!K35+Inputs!$G$24,1,0),0)</f>
        <v>0</v>
      </c>
      <c r="AB35" s="14">
        <v>0</v>
      </c>
      <c r="AC35" s="5">
        <f t="shared" si="3"/>
        <v>0</v>
      </c>
      <c r="AD35" s="1">
        <f>IF((M35&lt;&gt;Inputs!$D$13),IF($C$4&gt;'Invoice Tracker'!K35+Inputs!$G$25,1,0),0)</f>
        <v>0</v>
      </c>
      <c r="AE35" s="14">
        <v>0</v>
      </c>
      <c r="AF35" s="5">
        <f t="shared" si="4"/>
        <v>0</v>
      </c>
      <c r="AG35" s="1">
        <f>IF((M35&lt;&gt;Inputs!$D$13),IF($C$4&gt;'Invoice Tracker'!K35+Inputs!$G$26,1,0),0)</f>
        <v>0</v>
      </c>
      <c r="AH35" s="14">
        <v>0</v>
      </c>
      <c r="AI35" s="5">
        <f t="shared" si="5"/>
        <v>0</v>
      </c>
      <c r="AJ35" s="1">
        <f>IF((M35&lt;&gt;Inputs!$D$13),IF($C$4&gt;'Invoice Tracker'!K35+Inputs!$G$27,1,0),0)</f>
        <v>0</v>
      </c>
      <c r="AK35" s="14">
        <v>0</v>
      </c>
      <c r="AL35" s="5">
        <f t="shared" si="6"/>
        <v>0</v>
      </c>
    </row>
    <row r="36" spans="2:38" x14ac:dyDescent="0.2">
      <c r="B36" s="11" t="s">
        <v>284</v>
      </c>
      <c r="C36" s="12" t="s">
        <v>12</v>
      </c>
      <c r="D36" s="15">
        <v>43426</v>
      </c>
      <c r="E36" s="11" t="s">
        <v>27</v>
      </c>
      <c r="F36" s="11" t="s">
        <v>73</v>
      </c>
      <c r="G36" s="13">
        <v>15004.475</v>
      </c>
      <c r="H36" s="13">
        <v>18005.37</v>
      </c>
      <c r="I36" s="14" t="s">
        <v>7</v>
      </c>
      <c r="J36" s="15">
        <v>43426</v>
      </c>
      <c r="K36" s="15">
        <v>43456</v>
      </c>
      <c r="L36" s="4" t="str">
        <f>IF(H36&lt;&gt;0,IF(Q36&gt;0,IF($C$4&gt;K36,Inputs!$D$7,Inputs!$D$8),Inputs!$D$9),"-")</f>
        <v>Encaissée</v>
      </c>
      <c r="M36" s="4" t="str">
        <f>IF(H36&lt;&gt;0,IF(O36=0,Inputs!$D$11,IF(AND(O36&gt;0,O36&lt;Q36),Inputs!$D$12,Inputs!$D$13)),"-")</f>
        <v>Encaissée</v>
      </c>
      <c r="N36" s="14" t="s">
        <v>199</v>
      </c>
      <c r="O36" s="13">
        <v>18005.37</v>
      </c>
      <c r="P36" s="15">
        <v>43501</v>
      </c>
      <c r="Q36" s="2">
        <f t="shared" si="0"/>
        <v>0</v>
      </c>
      <c r="R36" s="6" t="str">
        <f>IF(H36&lt;&gt;0,IF(M36&lt;&gt;Inputs!$D$13,$C$4-J36,"-"),"-")</f>
        <v>-</v>
      </c>
      <c r="S36" s="6" t="str">
        <f ca="1">IF(AND(H36&lt;&gt;0,K36&lt;$C$4),IF(M36&lt;&gt;Inputs!$D$13,$C$4-K36,"-"),"-")</f>
        <v>-</v>
      </c>
      <c r="T36" s="6">
        <f>IF(M36=Inputs!$D$9,'Invoice Tracker'!P36-'Invoice Tracker'!K36,"-")</f>
        <v>45</v>
      </c>
      <c r="U36" s="5">
        <f>IF((M36&lt;&gt;Inputs!$D$13),IF($C$4&gt;'Invoice Tracker'!K36+Inputs!$G$22,1,0),0)</f>
        <v>0</v>
      </c>
      <c r="V36" s="14">
        <v>0</v>
      </c>
      <c r="W36" s="5">
        <f t="shared" si="1"/>
        <v>0</v>
      </c>
      <c r="X36" s="1">
        <f>IF((M36&lt;&gt;Inputs!$D$13),IF($C$4&gt;'Invoice Tracker'!K36+Inputs!$G$23,1,0),0)</f>
        <v>0</v>
      </c>
      <c r="Y36" s="14">
        <v>0</v>
      </c>
      <c r="Z36" s="5">
        <f t="shared" si="2"/>
        <v>0</v>
      </c>
      <c r="AA36" s="1">
        <f>IF((M36&lt;&gt;Inputs!$D$13),IF($C$4&gt;'Invoice Tracker'!K36+Inputs!$G$24,1,0),0)</f>
        <v>0</v>
      </c>
      <c r="AB36" s="14">
        <v>0</v>
      </c>
      <c r="AC36" s="5">
        <f t="shared" si="3"/>
        <v>0</v>
      </c>
      <c r="AD36" s="1">
        <f>IF((M36&lt;&gt;Inputs!$D$13),IF($C$4&gt;'Invoice Tracker'!K36+Inputs!$G$25,1,0),0)</f>
        <v>0</v>
      </c>
      <c r="AE36" s="14">
        <v>0</v>
      </c>
      <c r="AF36" s="5">
        <f t="shared" si="4"/>
        <v>0</v>
      </c>
      <c r="AG36" s="1">
        <f>IF((M36&lt;&gt;Inputs!$D$13),IF($C$4&gt;'Invoice Tracker'!K36+Inputs!$G$26,1,0),0)</f>
        <v>0</v>
      </c>
      <c r="AH36" s="14">
        <v>0</v>
      </c>
      <c r="AI36" s="5">
        <f t="shared" si="5"/>
        <v>0</v>
      </c>
      <c r="AJ36" s="1">
        <f>IF((M36&lt;&gt;Inputs!$D$13),IF($C$4&gt;'Invoice Tracker'!K36+Inputs!$G$27,1,0),0)</f>
        <v>0</v>
      </c>
      <c r="AK36" s="14">
        <v>0</v>
      </c>
      <c r="AL36" s="5">
        <f t="shared" si="6"/>
        <v>0</v>
      </c>
    </row>
    <row r="37" spans="2:38" x14ac:dyDescent="0.2">
      <c r="B37" s="11" t="s">
        <v>285</v>
      </c>
      <c r="C37" s="12" t="s">
        <v>25</v>
      </c>
      <c r="D37" s="15">
        <v>43425</v>
      </c>
      <c r="E37" s="11" t="s">
        <v>6</v>
      </c>
      <c r="F37" s="11" t="s">
        <v>74</v>
      </c>
      <c r="G37" s="13">
        <v>4183.1083333333336</v>
      </c>
      <c r="H37" s="13">
        <v>5019.7299999999996</v>
      </c>
      <c r="I37" s="14" t="s">
        <v>7</v>
      </c>
      <c r="J37" s="15">
        <v>43425</v>
      </c>
      <c r="K37" s="15">
        <v>43455</v>
      </c>
      <c r="L37" s="4" t="str">
        <f>IF(H37&lt;&gt;0,IF(Q37&gt;0,IF($C$4&gt;K37,Inputs!$D$7,Inputs!$D$8),Inputs!$D$9),"-")</f>
        <v>Encaissée</v>
      </c>
      <c r="M37" s="4" t="str">
        <f>IF(H37&lt;&gt;0,IF(O37=0,Inputs!$D$11,IF(AND(O37&gt;0,O37&lt;Q37),Inputs!$D$12,Inputs!$D$13)),"-")</f>
        <v>Encaissée</v>
      </c>
      <c r="N37" s="14" t="s">
        <v>199</v>
      </c>
      <c r="O37" s="13">
        <v>5019.7299999999996</v>
      </c>
      <c r="P37" s="15">
        <v>43493</v>
      </c>
      <c r="Q37" s="2">
        <f t="shared" si="0"/>
        <v>0</v>
      </c>
      <c r="R37" s="6" t="str">
        <f>IF(H37&lt;&gt;0,IF(M37&lt;&gt;Inputs!$D$13,$C$4-J37,"-"),"-")</f>
        <v>-</v>
      </c>
      <c r="S37" s="6" t="str">
        <f ca="1">IF(AND(H37&lt;&gt;0,K37&lt;$C$4),IF(M37&lt;&gt;Inputs!$D$13,$C$4-K37,"-"),"-")</f>
        <v>-</v>
      </c>
      <c r="T37" s="6">
        <f>IF(M37=Inputs!$D$9,'Invoice Tracker'!P37-'Invoice Tracker'!K37,"-")</f>
        <v>38</v>
      </c>
      <c r="U37" s="5">
        <f>IF((M37&lt;&gt;Inputs!$D$13),IF($C$4&gt;'Invoice Tracker'!K37+Inputs!$G$22,1,0),0)</f>
        <v>0</v>
      </c>
      <c r="V37" s="14">
        <v>0</v>
      </c>
      <c r="W37" s="5">
        <f t="shared" si="1"/>
        <v>0</v>
      </c>
      <c r="X37" s="1">
        <f>IF((M37&lt;&gt;Inputs!$D$13),IF($C$4&gt;'Invoice Tracker'!K37+Inputs!$G$23,1,0),0)</f>
        <v>0</v>
      </c>
      <c r="Y37" s="14">
        <v>0</v>
      </c>
      <c r="Z37" s="5">
        <f t="shared" si="2"/>
        <v>0</v>
      </c>
      <c r="AA37" s="1">
        <f>IF((M37&lt;&gt;Inputs!$D$13),IF($C$4&gt;'Invoice Tracker'!K37+Inputs!$G$24,1,0),0)</f>
        <v>0</v>
      </c>
      <c r="AB37" s="14">
        <v>0</v>
      </c>
      <c r="AC37" s="5">
        <f t="shared" si="3"/>
        <v>0</v>
      </c>
      <c r="AD37" s="1">
        <f>IF((M37&lt;&gt;Inputs!$D$13),IF($C$4&gt;'Invoice Tracker'!K37+Inputs!$G$25,1,0),0)</f>
        <v>0</v>
      </c>
      <c r="AE37" s="14">
        <v>0</v>
      </c>
      <c r="AF37" s="5">
        <f t="shared" si="4"/>
        <v>0</v>
      </c>
      <c r="AG37" s="1">
        <f>IF((M37&lt;&gt;Inputs!$D$13),IF($C$4&gt;'Invoice Tracker'!K37+Inputs!$G$26,1,0),0)</f>
        <v>0</v>
      </c>
      <c r="AH37" s="14">
        <v>0</v>
      </c>
      <c r="AI37" s="5">
        <f t="shared" si="5"/>
        <v>0</v>
      </c>
      <c r="AJ37" s="1">
        <f>IF((M37&lt;&gt;Inputs!$D$13),IF($C$4&gt;'Invoice Tracker'!K37+Inputs!$G$27,1,0),0)</f>
        <v>0</v>
      </c>
      <c r="AK37" s="14">
        <v>0</v>
      </c>
      <c r="AL37" s="5">
        <f t="shared" si="6"/>
        <v>0</v>
      </c>
    </row>
    <row r="38" spans="2:38" x14ac:dyDescent="0.2">
      <c r="B38" s="11" t="s">
        <v>286</v>
      </c>
      <c r="C38" s="12" t="s">
        <v>24</v>
      </c>
      <c r="D38" s="15">
        <v>43424</v>
      </c>
      <c r="E38" s="11" t="s">
        <v>9</v>
      </c>
      <c r="F38" s="11" t="s">
        <v>75</v>
      </c>
      <c r="G38" s="13">
        <v>3022.0333333333333</v>
      </c>
      <c r="H38" s="13">
        <v>3626.44</v>
      </c>
      <c r="I38" s="14" t="s">
        <v>7</v>
      </c>
      <c r="J38" s="15">
        <v>43424</v>
      </c>
      <c r="K38" s="15">
        <v>43454</v>
      </c>
      <c r="L38" s="4" t="str">
        <f ca="1">IF(H38&lt;&gt;0,IF(Q38&gt;0,IF($C$4&gt;K38,Inputs!$D$7,Inputs!$D$8),Inputs!$D$9),"-")</f>
        <v>Echue</v>
      </c>
      <c r="M38" s="4" t="str">
        <f>IF(H38&lt;&gt;0,IF(O38=0,Inputs!$D$11,IF(AND(O38&gt;0,O38&lt;Q38),Inputs!$D$12,Inputs!$D$13)),"-")</f>
        <v>Impayée</v>
      </c>
      <c r="N38" s="14" t="s">
        <v>199</v>
      </c>
      <c r="O38" s="13">
        <v>0</v>
      </c>
      <c r="P38" s="13"/>
      <c r="Q38" s="2">
        <f t="shared" si="0"/>
        <v>3626.44</v>
      </c>
      <c r="R38" s="6">
        <f ca="1">IF(H38&lt;&gt;0,IF(M38&lt;&gt;Inputs!$D$13,$C$4-J38,"-"),"-")</f>
        <v>527</v>
      </c>
      <c r="S38" s="6">
        <f ca="1">IF(AND(H38&lt;&gt;0,K38&lt;$C$4),IF(M38&lt;&gt;Inputs!$D$13,$C$4-K38,"-"),"-")</f>
        <v>497</v>
      </c>
      <c r="T38" s="6" t="str">
        <f>IF(M38=Inputs!$D$9,'Invoice Tracker'!P38-'Invoice Tracker'!K38,"-")</f>
        <v>-</v>
      </c>
      <c r="U38" s="5">
        <f ca="1">IF((M38&lt;&gt;Inputs!$D$13),IF($C$4&gt;'Invoice Tracker'!K38+Inputs!$G$22,1,0),0)</f>
        <v>1</v>
      </c>
      <c r="V38" s="14">
        <v>0</v>
      </c>
      <c r="W38" s="5">
        <f t="shared" ca="1" si="1"/>
        <v>1</v>
      </c>
      <c r="X38" s="1">
        <f ca="1">IF((M38&lt;&gt;Inputs!$D$13),IF($C$4&gt;'Invoice Tracker'!K38+Inputs!$G$23,1,0),0)</f>
        <v>1</v>
      </c>
      <c r="Y38" s="14">
        <v>0</v>
      </c>
      <c r="Z38" s="5">
        <f t="shared" ca="1" si="2"/>
        <v>1</v>
      </c>
      <c r="AA38" s="1">
        <f ca="1">IF((M38&lt;&gt;Inputs!$D$13),IF($C$4&gt;'Invoice Tracker'!K38+Inputs!$G$24,1,0),0)</f>
        <v>1</v>
      </c>
      <c r="AB38" s="14">
        <v>0</v>
      </c>
      <c r="AC38" s="5">
        <f t="shared" ca="1" si="3"/>
        <v>1</v>
      </c>
      <c r="AD38" s="1">
        <f ca="1">IF((M38&lt;&gt;Inputs!$D$13),IF($C$4&gt;'Invoice Tracker'!K38+Inputs!$G$25,1,0),0)</f>
        <v>1</v>
      </c>
      <c r="AE38" s="14">
        <v>0</v>
      </c>
      <c r="AF38" s="5">
        <f t="shared" ca="1" si="4"/>
        <v>1</v>
      </c>
      <c r="AG38" s="1">
        <f ca="1">IF((M38&lt;&gt;Inputs!$D$13),IF($C$4&gt;'Invoice Tracker'!K38+Inputs!$G$26,1,0),0)</f>
        <v>1</v>
      </c>
      <c r="AH38" s="14">
        <v>0</v>
      </c>
      <c r="AI38" s="5">
        <f t="shared" ca="1" si="5"/>
        <v>1</v>
      </c>
      <c r="AJ38" s="1">
        <f ca="1">IF((M38&lt;&gt;Inputs!$D$13),IF($C$4&gt;'Invoice Tracker'!K38+Inputs!$G$27,1,0),0)</f>
        <v>1</v>
      </c>
      <c r="AK38" s="14">
        <v>0</v>
      </c>
      <c r="AL38" s="5">
        <f t="shared" ca="1" si="6"/>
        <v>1</v>
      </c>
    </row>
    <row r="39" spans="2:38" x14ac:dyDescent="0.2">
      <c r="B39" s="11" t="s">
        <v>287</v>
      </c>
      <c r="C39" s="12" t="s">
        <v>28</v>
      </c>
      <c r="D39" s="15">
        <v>43423</v>
      </c>
      <c r="E39" s="11" t="s">
        <v>13</v>
      </c>
      <c r="F39" s="11" t="s">
        <v>76</v>
      </c>
      <c r="G39" s="13">
        <v>31809.391666666666</v>
      </c>
      <c r="H39" s="13">
        <v>38171.269999999997</v>
      </c>
      <c r="I39" s="14" t="s">
        <v>7</v>
      </c>
      <c r="J39" s="15">
        <v>43423</v>
      </c>
      <c r="K39" s="15">
        <v>43453</v>
      </c>
      <c r="L39" s="4" t="str">
        <f>IF(H39&lt;&gt;0,IF(Q39&gt;0,IF($C$4&gt;K39,Inputs!$D$7,Inputs!$D$8),Inputs!$D$9),"-")</f>
        <v>Encaissée</v>
      </c>
      <c r="M39" s="4" t="str">
        <f>IF(H39&lt;&gt;0,IF(O39=0,Inputs!$D$11,IF(AND(O39&gt;0,O39&lt;Q39),Inputs!$D$12,Inputs!$D$13)),"-")</f>
        <v>Encaissée</v>
      </c>
      <c r="N39" s="14" t="s">
        <v>199</v>
      </c>
      <c r="O39" s="13">
        <v>38171.269999999997</v>
      </c>
      <c r="P39" s="15">
        <v>43458</v>
      </c>
      <c r="Q39" s="2">
        <f t="shared" si="0"/>
        <v>0</v>
      </c>
      <c r="R39" s="6" t="str">
        <f>IF(H39&lt;&gt;0,IF(M39&lt;&gt;Inputs!$D$13,$C$4-J39,"-"),"-")</f>
        <v>-</v>
      </c>
      <c r="S39" s="6" t="str">
        <f ca="1">IF(AND(H39&lt;&gt;0,K39&lt;$C$4),IF(M39&lt;&gt;Inputs!$D$13,$C$4-K39,"-"),"-")</f>
        <v>-</v>
      </c>
      <c r="T39" s="6">
        <f>IF(M39=Inputs!$D$9,'Invoice Tracker'!P39-'Invoice Tracker'!K39,"-")</f>
        <v>5</v>
      </c>
      <c r="U39" s="5">
        <f>IF((M39&lt;&gt;Inputs!$D$13),IF($C$4&gt;'Invoice Tracker'!K39+Inputs!$G$22,1,0),0)</f>
        <v>0</v>
      </c>
      <c r="V39" s="14">
        <v>0</v>
      </c>
      <c r="W39" s="5">
        <f t="shared" si="1"/>
        <v>0</v>
      </c>
      <c r="X39" s="1">
        <f>IF((M39&lt;&gt;Inputs!$D$13),IF($C$4&gt;'Invoice Tracker'!K39+Inputs!$G$23,1,0),0)</f>
        <v>0</v>
      </c>
      <c r="Y39" s="14">
        <v>0</v>
      </c>
      <c r="Z39" s="5">
        <f t="shared" si="2"/>
        <v>0</v>
      </c>
      <c r="AA39" s="1">
        <f>IF((M39&lt;&gt;Inputs!$D$13),IF($C$4&gt;'Invoice Tracker'!K39+Inputs!$G$24,1,0),0)</f>
        <v>0</v>
      </c>
      <c r="AB39" s="14">
        <v>0</v>
      </c>
      <c r="AC39" s="5">
        <f t="shared" si="3"/>
        <v>0</v>
      </c>
      <c r="AD39" s="1">
        <f>IF((M39&lt;&gt;Inputs!$D$13),IF($C$4&gt;'Invoice Tracker'!K39+Inputs!$G$25,1,0),0)</f>
        <v>0</v>
      </c>
      <c r="AE39" s="14">
        <v>0</v>
      </c>
      <c r="AF39" s="5">
        <f t="shared" si="4"/>
        <v>0</v>
      </c>
      <c r="AG39" s="1">
        <f>IF((M39&lt;&gt;Inputs!$D$13),IF($C$4&gt;'Invoice Tracker'!K39+Inputs!$G$26,1,0),0)</f>
        <v>0</v>
      </c>
      <c r="AH39" s="14">
        <v>0</v>
      </c>
      <c r="AI39" s="5">
        <f t="shared" si="5"/>
        <v>0</v>
      </c>
      <c r="AJ39" s="1">
        <f>IF((M39&lt;&gt;Inputs!$D$13),IF($C$4&gt;'Invoice Tracker'!K39+Inputs!$G$27,1,0),0)</f>
        <v>0</v>
      </c>
      <c r="AK39" s="14">
        <v>0</v>
      </c>
      <c r="AL39" s="5">
        <f t="shared" si="6"/>
        <v>0</v>
      </c>
    </row>
    <row r="40" spans="2:38" x14ac:dyDescent="0.2">
      <c r="B40" s="11" t="s">
        <v>288</v>
      </c>
      <c r="C40" s="12" t="s">
        <v>29</v>
      </c>
      <c r="D40" s="15">
        <v>43422</v>
      </c>
      <c r="E40" s="11" t="s">
        <v>9</v>
      </c>
      <c r="F40" s="11" t="s">
        <v>77</v>
      </c>
      <c r="G40" s="13">
        <v>24268.575000000001</v>
      </c>
      <c r="H40" s="13">
        <v>29122.29</v>
      </c>
      <c r="I40" s="14" t="s">
        <v>7</v>
      </c>
      <c r="J40" s="15">
        <v>43422</v>
      </c>
      <c r="K40" s="15">
        <v>43452</v>
      </c>
      <c r="L40" s="4" t="str">
        <f ca="1">IF(H40&lt;&gt;0,IF(Q40&gt;0,IF($C$4&gt;K40,Inputs!$D$7,Inputs!$D$8),Inputs!$D$9),"-")</f>
        <v>Echue</v>
      </c>
      <c r="M40" s="4" t="str">
        <f>IF(H40&lt;&gt;0,IF(O40=0,Inputs!$D$11,IF(AND(O40&gt;0,O40&lt;Q40),Inputs!$D$12,Inputs!$D$13)),"-")</f>
        <v>Impayée</v>
      </c>
      <c r="N40" s="14" t="s">
        <v>199</v>
      </c>
      <c r="O40" s="13">
        <v>0</v>
      </c>
      <c r="P40" s="13"/>
      <c r="Q40" s="2">
        <f t="shared" si="0"/>
        <v>29122.29</v>
      </c>
      <c r="R40" s="6">
        <f ca="1">IF(H40&lt;&gt;0,IF(M40&lt;&gt;Inputs!$D$13,$C$4-J40,"-"),"-")</f>
        <v>529</v>
      </c>
      <c r="S40" s="6">
        <f ca="1">IF(AND(H40&lt;&gt;0,K40&lt;$C$4),IF(M40&lt;&gt;Inputs!$D$13,$C$4-K40,"-"),"-")</f>
        <v>499</v>
      </c>
      <c r="T40" s="6" t="str">
        <f>IF(M40=Inputs!$D$9,'Invoice Tracker'!P40-'Invoice Tracker'!K40,"-")</f>
        <v>-</v>
      </c>
      <c r="U40" s="5">
        <f ca="1">IF((M40&lt;&gt;Inputs!$D$13),IF($C$4&gt;'Invoice Tracker'!K40+Inputs!$G$22,1,0),0)</f>
        <v>1</v>
      </c>
      <c r="V40" s="14">
        <v>0</v>
      </c>
      <c r="W40" s="5">
        <f t="shared" ca="1" si="1"/>
        <v>1</v>
      </c>
      <c r="X40" s="1">
        <f ca="1">IF((M40&lt;&gt;Inputs!$D$13),IF($C$4&gt;'Invoice Tracker'!K40+Inputs!$G$23,1,0),0)</f>
        <v>1</v>
      </c>
      <c r="Y40" s="14">
        <v>0</v>
      </c>
      <c r="Z40" s="5">
        <f t="shared" ca="1" si="2"/>
        <v>1</v>
      </c>
      <c r="AA40" s="1">
        <f ca="1">IF((M40&lt;&gt;Inputs!$D$13),IF($C$4&gt;'Invoice Tracker'!K40+Inputs!$G$24,1,0),0)</f>
        <v>1</v>
      </c>
      <c r="AB40" s="14">
        <v>0</v>
      </c>
      <c r="AC40" s="5">
        <f t="shared" ca="1" si="3"/>
        <v>1</v>
      </c>
      <c r="AD40" s="1">
        <f ca="1">IF((M40&lt;&gt;Inputs!$D$13),IF($C$4&gt;'Invoice Tracker'!K40+Inputs!$G$25,1,0),0)</f>
        <v>1</v>
      </c>
      <c r="AE40" s="14">
        <v>0</v>
      </c>
      <c r="AF40" s="5">
        <f t="shared" ca="1" si="4"/>
        <v>1</v>
      </c>
      <c r="AG40" s="1">
        <f ca="1">IF((M40&lt;&gt;Inputs!$D$13),IF($C$4&gt;'Invoice Tracker'!K40+Inputs!$G$26,1,0),0)</f>
        <v>1</v>
      </c>
      <c r="AH40" s="14">
        <v>0</v>
      </c>
      <c r="AI40" s="5">
        <f t="shared" ca="1" si="5"/>
        <v>1</v>
      </c>
      <c r="AJ40" s="1">
        <f ca="1">IF((M40&lt;&gt;Inputs!$D$13),IF($C$4&gt;'Invoice Tracker'!K40+Inputs!$G$27,1,0),0)</f>
        <v>1</v>
      </c>
      <c r="AK40" s="14">
        <v>0</v>
      </c>
      <c r="AL40" s="5">
        <f t="shared" ca="1" si="6"/>
        <v>1</v>
      </c>
    </row>
    <row r="41" spans="2:38" x14ac:dyDescent="0.2">
      <c r="B41" s="11" t="s">
        <v>289</v>
      </c>
      <c r="C41" s="12" t="s">
        <v>21</v>
      </c>
      <c r="D41" s="15">
        <v>43420</v>
      </c>
      <c r="E41" s="11" t="s">
        <v>20</v>
      </c>
      <c r="F41" s="11" t="s">
        <v>78</v>
      </c>
      <c r="G41" s="13">
        <v>2500.9083333333301</v>
      </c>
      <c r="H41" s="13">
        <v>3001.09</v>
      </c>
      <c r="I41" s="14" t="s">
        <v>7</v>
      </c>
      <c r="J41" s="15">
        <v>43420</v>
      </c>
      <c r="K41" s="15">
        <v>43450</v>
      </c>
      <c r="L41" s="4" t="str">
        <f ca="1">IF(H41&lt;&gt;0,IF(Q41&gt;0,IF($C$4&gt;K41,Inputs!$D$7,Inputs!$D$8),Inputs!$D$9),"-")</f>
        <v>Echue</v>
      </c>
      <c r="M41" s="4" t="str">
        <f>IF(H41&lt;&gt;0,IF(O41=0,Inputs!$D$11,IF(AND(O41&gt;0,O41&lt;Q41),Inputs!$D$12,Inputs!$D$13)),"-")</f>
        <v>Impayée</v>
      </c>
      <c r="N41" s="14" t="s">
        <v>199</v>
      </c>
      <c r="O41" s="13">
        <v>0</v>
      </c>
      <c r="P41" s="13"/>
      <c r="Q41" s="2">
        <f t="shared" si="0"/>
        <v>3001.09</v>
      </c>
      <c r="R41" s="6">
        <f ca="1">IF(H41&lt;&gt;0,IF(M41&lt;&gt;Inputs!$D$13,$C$4-J41,"-"),"-")</f>
        <v>531</v>
      </c>
      <c r="S41" s="6">
        <f ca="1">IF(AND(H41&lt;&gt;0,K41&lt;$C$4),IF(M41&lt;&gt;Inputs!$D$13,$C$4-K41,"-"),"-")</f>
        <v>501</v>
      </c>
      <c r="T41" s="6" t="str">
        <f>IF(M41=Inputs!$D$9,'Invoice Tracker'!P41-'Invoice Tracker'!K41,"-")</f>
        <v>-</v>
      </c>
      <c r="U41" s="5">
        <f ca="1">IF((M41&lt;&gt;Inputs!$D$13),IF($C$4&gt;'Invoice Tracker'!K41+Inputs!$G$22,1,0),0)</f>
        <v>1</v>
      </c>
      <c r="V41" s="14">
        <v>0</v>
      </c>
      <c r="W41" s="5">
        <f t="shared" ca="1" si="1"/>
        <v>1</v>
      </c>
      <c r="X41" s="1">
        <f ca="1">IF((M41&lt;&gt;Inputs!$D$13),IF($C$4&gt;'Invoice Tracker'!K41+Inputs!$G$23,1,0),0)</f>
        <v>1</v>
      </c>
      <c r="Y41" s="14">
        <v>0</v>
      </c>
      <c r="Z41" s="5">
        <f t="shared" ca="1" si="2"/>
        <v>1</v>
      </c>
      <c r="AA41" s="1">
        <f ca="1">IF((M41&lt;&gt;Inputs!$D$13),IF($C$4&gt;'Invoice Tracker'!K41+Inputs!$G$24,1,0),0)</f>
        <v>1</v>
      </c>
      <c r="AB41" s="14">
        <v>0</v>
      </c>
      <c r="AC41" s="5">
        <f t="shared" ca="1" si="3"/>
        <v>1</v>
      </c>
      <c r="AD41" s="1">
        <f ca="1">IF((M41&lt;&gt;Inputs!$D$13),IF($C$4&gt;'Invoice Tracker'!K41+Inputs!$G$25,1,0),0)</f>
        <v>1</v>
      </c>
      <c r="AE41" s="14">
        <v>0</v>
      </c>
      <c r="AF41" s="5">
        <f t="shared" ca="1" si="4"/>
        <v>1</v>
      </c>
      <c r="AG41" s="1">
        <f ca="1">IF((M41&lt;&gt;Inputs!$D$13),IF($C$4&gt;'Invoice Tracker'!K41+Inputs!$G$26,1,0),0)</f>
        <v>1</v>
      </c>
      <c r="AH41" s="14">
        <v>0</v>
      </c>
      <c r="AI41" s="5">
        <f t="shared" ca="1" si="5"/>
        <v>1</v>
      </c>
      <c r="AJ41" s="1">
        <f ca="1">IF((M41&lt;&gt;Inputs!$D$13),IF($C$4&gt;'Invoice Tracker'!K41+Inputs!$G$27,1,0),0)</f>
        <v>1</v>
      </c>
      <c r="AK41" s="14">
        <v>0</v>
      </c>
      <c r="AL41" s="5">
        <f t="shared" ca="1" si="6"/>
        <v>1</v>
      </c>
    </row>
    <row r="42" spans="2:38" x14ac:dyDescent="0.2">
      <c r="B42" s="11" t="s">
        <v>290</v>
      </c>
      <c r="C42" s="12" t="s">
        <v>19</v>
      </c>
      <c r="D42" s="15">
        <v>43419</v>
      </c>
      <c r="E42" s="11" t="s">
        <v>13</v>
      </c>
      <c r="F42" s="11" t="s">
        <v>79</v>
      </c>
      <c r="G42" s="13">
        <v>14941.691666666666</v>
      </c>
      <c r="H42" s="13">
        <v>17930.03</v>
      </c>
      <c r="I42" s="14" t="s">
        <v>7</v>
      </c>
      <c r="J42" s="15">
        <v>43419</v>
      </c>
      <c r="K42" s="15">
        <v>43449</v>
      </c>
      <c r="L42" s="4" t="str">
        <f ca="1">IF(H42&lt;&gt;0,IF(Q42&gt;0,IF($C$4&gt;K42,Inputs!$D$7,Inputs!$D$8),Inputs!$D$9),"-")</f>
        <v>Echue</v>
      </c>
      <c r="M42" s="4" t="str">
        <f>IF(H42&lt;&gt;0,IF(O42=0,Inputs!$D$11,IF(AND(O42&gt;0,O42&lt;Q42),Inputs!$D$12,Inputs!$D$13)),"-")</f>
        <v>Impayée</v>
      </c>
      <c r="N42" s="14" t="s">
        <v>199</v>
      </c>
      <c r="O42" s="13">
        <v>0</v>
      </c>
      <c r="P42" s="13"/>
      <c r="Q42" s="2">
        <f t="shared" ref="Q42:Q73" si="7">H42-O42</f>
        <v>17930.03</v>
      </c>
      <c r="R42" s="6">
        <f ca="1">IF(H42&lt;&gt;0,IF(M42&lt;&gt;Inputs!$D$13,$C$4-J42,"-"),"-")</f>
        <v>532</v>
      </c>
      <c r="S42" s="6">
        <f ca="1">IF(AND(H42&lt;&gt;0,K42&lt;$C$4),IF(M42&lt;&gt;Inputs!$D$13,$C$4-K42,"-"),"-")</f>
        <v>502</v>
      </c>
      <c r="T42" s="6" t="str">
        <f>IF(M42=Inputs!$D$9,'Invoice Tracker'!P42-'Invoice Tracker'!K42,"-")</f>
        <v>-</v>
      </c>
      <c r="U42" s="5">
        <f ca="1">IF((M42&lt;&gt;Inputs!$D$13),IF($C$4&gt;'Invoice Tracker'!K42+Inputs!$G$22,1,0),0)</f>
        <v>1</v>
      </c>
      <c r="V42" s="14">
        <v>0</v>
      </c>
      <c r="W42" s="5">
        <f t="shared" ca="1" si="1"/>
        <v>1</v>
      </c>
      <c r="X42" s="1">
        <f ca="1">IF((M42&lt;&gt;Inputs!$D$13),IF($C$4&gt;'Invoice Tracker'!K42+Inputs!$G$23,1,0),0)</f>
        <v>1</v>
      </c>
      <c r="Y42" s="14">
        <v>0</v>
      </c>
      <c r="Z42" s="5">
        <f t="shared" ca="1" si="2"/>
        <v>1</v>
      </c>
      <c r="AA42" s="1">
        <f ca="1">IF((M42&lt;&gt;Inputs!$D$13),IF($C$4&gt;'Invoice Tracker'!K42+Inputs!$G$24,1,0),0)</f>
        <v>1</v>
      </c>
      <c r="AB42" s="14">
        <v>0</v>
      </c>
      <c r="AC42" s="5">
        <f t="shared" ca="1" si="3"/>
        <v>1</v>
      </c>
      <c r="AD42" s="1">
        <f ca="1">IF((M42&lt;&gt;Inputs!$D$13),IF($C$4&gt;'Invoice Tracker'!K42+Inputs!$G$25,1,0),0)</f>
        <v>1</v>
      </c>
      <c r="AE42" s="14">
        <v>0</v>
      </c>
      <c r="AF42" s="5">
        <f t="shared" ca="1" si="4"/>
        <v>1</v>
      </c>
      <c r="AG42" s="1">
        <f ca="1">IF((M42&lt;&gt;Inputs!$D$13),IF($C$4&gt;'Invoice Tracker'!K42+Inputs!$G$26,1,0),0)</f>
        <v>1</v>
      </c>
      <c r="AH42" s="14">
        <v>0</v>
      </c>
      <c r="AI42" s="5">
        <f t="shared" ca="1" si="5"/>
        <v>1</v>
      </c>
      <c r="AJ42" s="1">
        <f ca="1">IF((M42&lt;&gt;Inputs!$D$13),IF($C$4&gt;'Invoice Tracker'!K42+Inputs!$G$27,1,0),0)</f>
        <v>1</v>
      </c>
      <c r="AK42" s="14">
        <v>0</v>
      </c>
      <c r="AL42" s="5">
        <f t="shared" ca="1" si="6"/>
        <v>1</v>
      </c>
    </row>
    <row r="43" spans="2:38" x14ac:dyDescent="0.2">
      <c r="B43" s="11" t="s">
        <v>291</v>
      </c>
      <c r="C43" s="12" t="s">
        <v>10</v>
      </c>
      <c r="D43" s="15">
        <v>43418</v>
      </c>
      <c r="E43" s="11" t="s">
        <v>6</v>
      </c>
      <c r="F43" s="11" t="s">
        <v>80</v>
      </c>
      <c r="G43" s="13">
        <v>29255.733333333334</v>
      </c>
      <c r="H43" s="13">
        <v>35106.879999999997</v>
      </c>
      <c r="I43" s="14" t="s">
        <v>7</v>
      </c>
      <c r="J43" s="15">
        <v>43418</v>
      </c>
      <c r="K43" s="15">
        <v>43448</v>
      </c>
      <c r="L43" s="4" t="str">
        <f ca="1">IF(H43&lt;&gt;0,IF(Q43&gt;0,IF($C$4&gt;K43,Inputs!$D$7,Inputs!$D$8),Inputs!$D$9),"-")</f>
        <v>Echue</v>
      </c>
      <c r="M43" s="4" t="str">
        <f>IF(H43&lt;&gt;0,IF(O43=0,Inputs!$D$11,IF(AND(O43&gt;0,O43&lt;Q43),Inputs!$D$12,Inputs!$D$13)),"-")</f>
        <v>Impayée</v>
      </c>
      <c r="N43" s="14" t="s">
        <v>199</v>
      </c>
      <c r="O43" s="13">
        <v>0</v>
      </c>
      <c r="P43" s="13"/>
      <c r="Q43" s="2">
        <f t="shared" si="7"/>
        <v>35106.879999999997</v>
      </c>
      <c r="R43" s="6">
        <f ca="1">IF(H43&lt;&gt;0,IF(M43&lt;&gt;Inputs!$D$13,$C$4-J43,"-"),"-")</f>
        <v>533</v>
      </c>
      <c r="S43" s="6">
        <f ca="1">IF(AND(H43&lt;&gt;0,K43&lt;$C$4),IF(M43&lt;&gt;Inputs!$D$13,$C$4-K43,"-"),"-")</f>
        <v>503</v>
      </c>
      <c r="T43" s="6" t="str">
        <f>IF(M43=Inputs!$D$9,'Invoice Tracker'!P43-'Invoice Tracker'!K43,"-")</f>
        <v>-</v>
      </c>
      <c r="U43" s="5">
        <f ca="1">IF((M43&lt;&gt;Inputs!$D$13),IF($C$4&gt;'Invoice Tracker'!K43+Inputs!$G$22,1,0),0)</f>
        <v>1</v>
      </c>
      <c r="V43" s="14">
        <v>0</v>
      </c>
      <c r="W43" s="5">
        <f t="shared" ca="1" si="1"/>
        <v>1</v>
      </c>
      <c r="X43" s="1">
        <f ca="1">IF((M43&lt;&gt;Inputs!$D$13),IF($C$4&gt;'Invoice Tracker'!K43+Inputs!$G$23,1,0),0)</f>
        <v>1</v>
      </c>
      <c r="Y43" s="14">
        <v>0</v>
      </c>
      <c r="Z43" s="5">
        <f t="shared" ca="1" si="2"/>
        <v>1</v>
      </c>
      <c r="AA43" s="1">
        <f ca="1">IF((M43&lt;&gt;Inputs!$D$13),IF($C$4&gt;'Invoice Tracker'!K43+Inputs!$G$24,1,0),0)</f>
        <v>1</v>
      </c>
      <c r="AB43" s="14">
        <v>0</v>
      </c>
      <c r="AC43" s="5">
        <f t="shared" ca="1" si="3"/>
        <v>1</v>
      </c>
      <c r="AD43" s="1">
        <f ca="1">IF((M43&lt;&gt;Inputs!$D$13),IF($C$4&gt;'Invoice Tracker'!K43+Inputs!$G$25,1,0),0)</f>
        <v>1</v>
      </c>
      <c r="AE43" s="14">
        <v>0</v>
      </c>
      <c r="AF43" s="5">
        <f t="shared" ca="1" si="4"/>
        <v>1</v>
      </c>
      <c r="AG43" s="1">
        <f ca="1">IF((M43&lt;&gt;Inputs!$D$13),IF($C$4&gt;'Invoice Tracker'!K43+Inputs!$G$26,1,0),0)</f>
        <v>1</v>
      </c>
      <c r="AH43" s="14">
        <v>0</v>
      </c>
      <c r="AI43" s="5">
        <f t="shared" ca="1" si="5"/>
        <v>1</v>
      </c>
      <c r="AJ43" s="1">
        <f ca="1">IF((M43&lt;&gt;Inputs!$D$13),IF($C$4&gt;'Invoice Tracker'!K43+Inputs!$G$27,1,0),0)</f>
        <v>1</v>
      </c>
      <c r="AK43" s="14">
        <v>0</v>
      </c>
      <c r="AL43" s="5">
        <f t="shared" ca="1" si="6"/>
        <v>1</v>
      </c>
    </row>
    <row r="44" spans="2:38" x14ac:dyDescent="0.2">
      <c r="B44" s="11" t="s">
        <v>292</v>
      </c>
      <c r="C44" s="12" t="s">
        <v>23</v>
      </c>
      <c r="D44" s="15">
        <v>43417</v>
      </c>
      <c r="E44" s="11" t="s">
        <v>30</v>
      </c>
      <c r="F44" s="11" t="s">
        <v>81</v>
      </c>
      <c r="G44" s="13">
        <v>7276.8166666666675</v>
      </c>
      <c r="H44" s="13">
        <v>8732.18</v>
      </c>
      <c r="I44" s="14" t="s">
        <v>7</v>
      </c>
      <c r="J44" s="15">
        <v>43417</v>
      </c>
      <c r="K44" s="15">
        <v>43447</v>
      </c>
      <c r="L44" s="4" t="str">
        <f ca="1">IF(H44&lt;&gt;0,IF(Q44&gt;0,IF($C$4&gt;K44,Inputs!$D$7,Inputs!$D$8),Inputs!$D$9),"-")</f>
        <v>Echue</v>
      </c>
      <c r="M44" s="4" t="str">
        <f>IF(H44&lt;&gt;0,IF(O44=0,Inputs!$D$11,IF(AND(O44&gt;0,O44&lt;Q44),Inputs!$D$12,Inputs!$D$13)),"-")</f>
        <v>Paiement Partiel</v>
      </c>
      <c r="N44" s="14" t="s">
        <v>199</v>
      </c>
      <c r="O44" s="13">
        <v>732.18</v>
      </c>
      <c r="P44" s="15">
        <v>43447</v>
      </c>
      <c r="Q44" s="2">
        <f t="shared" si="7"/>
        <v>8000</v>
      </c>
      <c r="R44" s="6">
        <f ca="1">IF(H44&lt;&gt;0,IF(M44&lt;&gt;Inputs!$D$13,$C$4-J44,"-"),"-")</f>
        <v>534</v>
      </c>
      <c r="S44" s="6">
        <f ca="1">IF(AND(H44&lt;&gt;0,K44&lt;$C$4),IF(M44&lt;&gt;Inputs!$D$13,$C$4-K44,"-"),"-")</f>
        <v>504</v>
      </c>
      <c r="T44" s="6" t="str">
        <f>IF(M44=Inputs!$D$9,'Invoice Tracker'!P44-'Invoice Tracker'!K44,"-")</f>
        <v>-</v>
      </c>
      <c r="U44" s="5">
        <f ca="1">IF((M44&lt;&gt;Inputs!$D$13),IF($C$4&gt;'Invoice Tracker'!K44+Inputs!$G$22,1,0),0)</f>
        <v>1</v>
      </c>
      <c r="V44" s="14">
        <v>0</v>
      </c>
      <c r="W44" s="5">
        <f t="shared" ca="1" si="1"/>
        <v>1</v>
      </c>
      <c r="X44" s="1">
        <f ca="1">IF((M44&lt;&gt;Inputs!$D$13),IF($C$4&gt;'Invoice Tracker'!K44+Inputs!$G$23,1,0),0)</f>
        <v>1</v>
      </c>
      <c r="Y44" s="14">
        <v>0</v>
      </c>
      <c r="Z44" s="5">
        <f t="shared" ca="1" si="2"/>
        <v>1</v>
      </c>
      <c r="AA44" s="1">
        <f ca="1">IF((M44&lt;&gt;Inputs!$D$13),IF($C$4&gt;'Invoice Tracker'!K44+Inputs!$G$24,1,0),0)</f>
        <v>1</v>
      </c>
      <c r="AB44" s="14">
        <v>0</v>
      </c>
      <c r="AC44" s="5">
        <f t="shared" ca="1" si="3"/>
        <v>1</v>
      </c>
      <c r="AD44" s="1">
        <f ca="1">IF((M44&lt;&gt;Inputs!$D$13),IF($C$4&gt;'Invoice Tracker'!K44+Inputs!$G$25,1,0),0)</f>
        <v>1</v>
      </c>
      <c r="AE44" s="14">
        <v>0</v>
      </c>
      <c r="AF44" s="5">
        <f t="shared" ca="1" si="4"/>
        <v>1</v>
      </c>
      <c r="AG44" s="1">
        <f ca="1">IF((M44&lt;&gt;Inputs!$D$13),IF($C$4&gt;'Invoice Tracker'!K44+Inputs!$G$26,1,0),0)</f>
        <v>1</v>
      </c>
      <c r="AH44" s="14">
        <v>0</v>
      </c>
      <c r="AI44" s="5">
        <f t="shared" ca="1" si="5"/>
        <v>1</v>
      </c>
      <c r="AJ44" s="1">
        <f ca="1">IF((M44&lt;&gt;Inputs!$D$13),IF($C$4&gt;'Invoice Tracker'!K44+Inputs!$G$27,1,0),0)</f>
        <v>1</v>
      </c>
      <c r="AK44" s="14">
        <v>0</v>
      </c>
      <c r="AL44" s="5">
        <f t="shared" ca="1" si="6"/>
        <v>1</v>
      </c>
    </row>
    <row r="45" spans="2:38" x14ac:dyDescent="0.2">
      <c r="B45" s="11" t="s">
        <v>293</v>
      </c>
      <c r="C45" s="12" t="s">
        <v>31</v>
      </c>
      <c r="D45" s="15">
        <v>43416</v>
      </c>
      <c r="E45" s="11" t="s">
        <v>15</v>
      </c>
      <c r="F45" s="11" t="s">
        <v>82</v>
      </c>
      <c r="G45" s="13">
        <v>7805.9750000000004</v>
      </c>
      <c r="H45" s="13">
        <v>9367.17</v>
      </c>
      <c r="I45" s="14" t="s">
        <v>7</v>
      </c>
      <c r="J45" s="15">
        <v>43416</v>
      </c>
      <c r="K45" s="15">
        <v>43446</v>
      </c>
      <c r="L45" s="4" t="str">
        <f>IF(H45&lt;&gt;0,IF(Q45&gt;0,IF($C$4&gt;K45,Inputs!$D$7,Inputs!$D$8),Inputs!$D$9),"-")</f>
        <v>Encaissée</v>
      </c>
      <c r="M45" s="4" t="str">
        <f>IF(H45&lt;&gt;0,IF(O45=0,Inputs!$D$11,IF(AND(O45&gt;0,O45&lt;Q45),Inputs!$D$12,Inputs!$D$13)),"-")</f>
        <v>Encaissée</v>
      </c>
      <c r="N45" s="14" t="s">
        <v>199</v>
      </c>
      <c r="O45" s="13">
        <v>9367.17</v>
      </c>
      <c r="P45" s="15">
        <v>43490</v>
      </c>
      <c r="Q45" s="2">
        <f t="shared" si="7"/>
        <v>0</v>
      </c>
      <c r="R45" s="6" t="str">
        <f>IF(H45&lt;&gt;0,IF(M45&lt;&gt;Inputs!$D$13,$C$4-J45,"-"),"-")</f>
        <v>-</v>
      </c>
      <c r="S45" s="6" t="str">
        <f ca="1">IF(AND(H45&lt;&gt;0,K45&lt;$C$4),IF(M45&lt;&gt;Inputs!$D$13,$C$4-K45,"-"),"-")</f>
        <v>-</v>
      </c>
      <c r="T45" s="6">
        <f>IF(M45=Inputs!$D$9,'Invoice Tracker'!P45-'Invoice Tracker'!K45,"-")</f>
        <v>44</v>
      </c>
      <c r="U45" s="5">
        <f>IF((M45&lt;&gt;Inputs!$D$13),IF($C$4&gt;'Invoice Tracker'!K45+Inputs!$G$22,1,0),0)</f>
        <v>0</v>
      </c>
      <c r="V45" s="14">
        <v>0</v>
      </c>
      <c r="W45" s="5">
        <f t="shared" si="1"/>
        <v>0</v>
      </c>
      <c r="X45" s="1">
        <f>IF((M45&lt;&gt;Inputs!$D$13),IF($C$4&gt;'Invoice Tracker'!K45+Inputs!$G$23,1,0),0)</f>
        <v>0</v>
      </c>
      <c r="Y45" s="14">
        <v>0</v>
      </c>
      <c r="Z45" s="5">
        <f t="shared" si="2"/>
        <v>0</v>
      </c>
      <c r="AA45" s="1">
        <f>IF((M45&lt;&gt;Inputs!$D$13),IF($C$4&gt;'Invoice Tracker'!K45+Inputs!$G$24,1,0),0)</f>
        <v>0</v>
      </c>
      <c r="AB45" s="14">
        <v>0</v>
      </c>
      <c r="AC45" s="5">
        <f t="shared" si="3"/>
        <v>0</v>
      </c>
      <c r="AD45" s="1">
        <f>IF((M45&lt;&gt;Inputs!$D$13),IF($C$4&gt;'Invoice Tracker'!K45+Inputs!$G$25,1,0),0)</f>
        <v>0</v>
      </c>
      <c r="AE45" s="14">
        <v>0</v>
      </c>
      <c r="AF45" s="5">
        <f t="shared" si="4"/>
        <v>0</v>
      </c>
      <c r="AG45" s="1">
        <f>IF((M45&lt;&gt;Inputs!$D$13),IF($C$4&gt;'Invoice Tracker'!K45+Inputs!$G$26,1,0),0)</f>
        <v>0</v>
      </c>
      <c r="AH45" s="14">
        <v>0</v>
      </c>
      <c r="AI45" s="5">
        <f t="shared" si="5"/>
        <v>0</v>
      </c>
      <c r="AJ45" s="1">
        <f>IF((M45&lt;&gt;Inputs!$D$13),IF($C$4&gt;'Invoice Tracker'!K45+Inputs!$G$27,1,0),0)</f>
        <v>0</v>
      </c>
      <c r="AK45" s="14">
        <v>0</v>
      </c>
      <c r="AL45" s="5">
        <f t="shared" si="6"/>
        <v>0</v>
      </c>
    </row>
    <row r="46" spans="2:38" x14ac:dyDescent="0.2">
      <c r="B46" s="11" t="s">
        <v>294</v>
      </c>
      <c r="C46" s="12" t="s">
        <v>17</v>
      </c>
      <c r="D46" s="15">
        <v>43414</v>
      </c>
      <c r="E46" s="11" t="s">
        <v>13</v>
      </c>
      <c r="F46" s="11" t="s">
        <v>83</v>
      </c>
      <c r="G46" s="13">
        <v>31883.125</v>
      </c>
      <c r="H46" s="13">
        <v>38259.75</v>
      </c>
      <c r="I46" s="14" t="s">
        <v>7</v>
      </c>
      <c r="J46" s="15">
        <v>43414</v>
      </c>
      <c r="K46" s="15">
        <v>43444</v>
      </c>
      <c r="L46" s="4" t="str">
        <f>IF(H46&lt;&gt;0,IF(Q46&gt;0,IF($C$4&gt;K46,Inputs!$D$7,Inputs!$D$8),Inputs!$D$9),"-")</f>
        <v>Encaissée</v>
      </c>
      <c r="M46" s="4" t="str">
        <f>IF(H46&lt;&gt;0,IF(O46=0,Inputs!$D$11,IF(AND(O46&gt;0,O46&lt;Q46),Inputs!$D$12,Inputs!$D$13)),"-")</f>
        <v>Encaissée</v>
      </c>
      <c r="N46" s="14" t="s">
        <v>199</v>
      </c>
      <c r="O46" s="13">
        <v>38259.75</v>
      </c>
      <c r="P46" s="15">
        <v>43470</v>
      </c>
      <c r="Q46" s="2">
        <f t="shared" si="7"/>
        <v>0</v>
      </c>
      <c r="R46" s="6" t="str">
        <f>IF(H46&lt;&gt;0,IF(M46&lt;&gt;Inputs!$D$13,$C$4-J46,"-"),"-")</f>
        <v>-</v>
      </c>
      <c r="S46" s="6" t="str">
        <f ca="1">IF(AND(H46&lt;&gt;0,K46&lt;$C$4),IF(M46&lt;&gt;Inputs!$D$13,$C$4-K46,"-"),"-")</f>
        <v>-</v>
      </c>
      <c r="T46" s="6">
        <f>IF(M46=Inputs!$D$9,'Invoice Tracker'!P46-'Invoice Tracker'!K46,"-")</f>
        <v>26</v>
      </c>
      <c r="U46" s="5">
        <f>IF((M46&lt;&gt;Inputs!$D$13),IF($C$4&gt;'Invoice Tracker'!K46+Inputs!$G$22,1,0),0)</f>
        <v>0</v>
      </c>
      <c r="V46" s="14">
        <v>0</v>
      </c>
      <c r="W46" s="5">
        <f t="shared" si="1"/>
        <v>0</v>
      </c>
      <c r="X46" s="1">
        <f>IF((M46&lt;&gt;Inputs!$D$13),IF($C$4&gt;'Invoice Tracker'!K46+Inputs!$G$23,1,0),0)</f>
        <v>0</v>
      </c>
      <c r="Y46" s="14">
        <v>0</v>
      </c>
      <c r="Z46" s="5">
        <f t="shared" si="2"/>
        <v>0</v>
      </c>
      <c r="AA46" s="1">
        <f>IF((M46&lt;&gt;Inputs!$D$13),IF($C$4&gt;'Invoice Tracker'!K46+Inputs!$G$24,1,0),0)</f>
        <v>0</v>
      </c>
      <c r="AB46" s="14">
        <v>0</v>
      </c>
      <c r="AC46" s="5">
        <f t="shared" si="3"/>
        <v>0</v>
      </c>
      <c r="AD46" s="1">
        <f>IF((M46&lt;&gt;Inputs!$D$13),IF($C$4&gt;'Invoice Tracker'!K46+Inputs!$G$25,1,0),0)</f>
        <v>0</v>
      </c>
      <c r="AE46" s="14">
        <v>0</v>
      </c>
      <c r="AF46" s="5">
        <f t="shared" si="4"/>
        <v>0</v>
      </c>
      <c r="AG46" s="1">
        <f>IF((M46&lt;&gt;Inputs!$D$13),IF($C$4&gt;'Invoice Tracker'!K46+Inputs!$G$26,1,0),0)</f>
        <v>0</v>
      </c>
      <c r="AH46" s="14">
        <v>0</v>
      </c>
      <c r="AI46" s="5">
        <f t="shared" si="5"/>
        <v>0</v>
      </c>
      <c r="AJ46" s="1">
        <f>IF((M46&lt;&gt;Inputs!$D$13),IF($C$4&gt;'Invoice Tracker'!K46+Inputs!$G$27,1,0),0)</f>
        <v>0</v>
      </c>
      <c r="AK46" s="14">
        <v>0</v>
      </c>
      <c r="AL46" s="5">
        <f t="shared" si="6"/>
        <v>0</v>
      </c>
    </row>
    <row r="47" spans="2:38" x14ac:dyDescent="0.2">
      <c r="B47" s="11" t="s">
        <v>295</v>
      </c>
      <c r="C47" s="12" t="s">
        <v>32</v>
      </c>
      <c r="D47" s="15">
        <v>43413</v>
      </c>
      <c r="E47" s="11" t="s">
        <v>11</v>
      </c>
      <c r="F47" s="11" t="s">
        <v>84</v>
      </c>
      <c r="G47" s="13">
        <v>35105.65</v>
      </c>
      <c r="H47" s="13">
        <v>42126.78</v>
      </c>
      <c r="I47" s="14" t="s">
        <v>7</v>
      </c>
      <c r="J47" s="15">
        <v>43413</v>
      </c>
      <c r="K47" s="15">
        <v>43443</v>
      </c>
      <c r="L47" s="4" t="str">
        <f>IF(H47&lt;&gt;0,IF(Q47&gt;0,IF($C$4&gt;K47,Inputs!$D$7,Inputs!$D$8),Inputs!$D$9),"-")</f>
        <v>Encaissée</v>
      </c>
      <c r="M47" s="4" t="str">
        <f>IF(H47&lt;&gt;0,IF(O47=0,Inputs!$D$11,IF(AND(O47&gt;0,O47&lt;Q47),Inputs!$D$12,Inputs!$D$13)),"-")</f>
        <v>Encaissée</v>
      </c>
      <c r="N47" s="14" t="s">
        <v>199</v>
      </c>
      <c r="O47" s="13">
        <v>42126.78</v>
      </c>
      <c r="P47" s="15">
        <v>43468</v>
      </c>
      <c r="Q47" s="2">
        <f t="shared" si="7"/>
        <v>0</v>
      </c>
      <c r="R47" s="6" t="str">
        <f>IF(H47&lt;&gt;0,IF(M47&lt;&gt;Inputs!$D$13,$C$4-J47,"-"),"-")</f>
        <v>-</v>
      </c>
      <c r="S47" s="6" t="str">
        <f ca="1">IF(AND(H47&lt;&gt;0,K47&lt;$C$4),IF(M47&lt;&gt;Inputs!$D$13,$C$4-K47,"-"),"-")</f>
        <v>-</v>
      </c>
      <c r="T47" s="6">
        <f>IF(M47=Inputs!$D$9,'Invoice Tracker'!P47-'Invoice Tracker'!K47,"-")</f>
        <v>25</v>
      </c>
      <c r="U47" s="5">
        <f>IF((M47&lt;&gt;Inputs!$D$13),IF($C$4&gt;'Invoice Tracker'!K47+Inputs!$G$22,1,0),0)</f>
        <v>0</v>
      </c>
      <c r="V47" s="14">
        <v>0</v>
      </c>
      <c r="W47" s="5">
        <f t="shared" si="1"/>
        <v>0</v>
      </c>
      <c r="X47" s="1">
        <f>IF((M47&lt;&gt;Inputs!$D$13),IF($C$4&gt;'Invoice Tracker'!K47+Inputs!$G$23,1,0),0)</f>
        <v>0</v>
      </c>
      <c r="Y47" s="14">
        <v>0</v>
      </c>
      <c r="Z47" s="5">
        <f t="shared" si="2"/>
        <v>0</v>
      </c>
      <c r="AA47" s="1">
        <f>IF((M47&lt;&gt;Inputs!$D$13),IF($C$4&gt;'Invoice Tracker'!K47+Inputs!$G$24,1,0),0)</f>
        <v>0</v>
      </c>
      <c r="AB47" s="14">
        <v>0</v>
      </c>
      <c r="AC47" s="5">
        <f t="shared" si="3"/>
        <v>0</v>
      </c>
      <c r="AD47" s="1">
        <f>IF((M47&lt;&gt;Inputs!$D$13),IF($C$4&gt;'Invoice Tracker'!K47+Inputs!$G$25,1,0),0)</f>
        <v>0</v>
      </c>
      <c r="AE47" s="14">
        <v>0</v>
      </c>
      <c r="AF47" s="5">
        <f t="shared" si="4"/>
        <v>0</v>
      </c>
      <c r="AG47" s="1">
        <f>IF((M47&lt;&gt;Inputs!$D$13),IF($C$4&gt;'Invoice Tracker'!K47+Inputs!$G$26,1,0),0)</f>
        <v>0</v>
      </c>
      <c r="AH47" s="14">
        <v>0</v>
      </c>
      <c r="AI47" s="5">
        <f t="shared" si="5"/>
        <v>0</v>
      </c>
      <c r="AJ47" s="1">
        <f>IF((M47&lt;&gt;Inputs!$D$13),IF($C$4&gt;'Invoice Tracker'!K47+Inputs!$G$27,1,0),0)</f>
        <v>0</v>
      </c>
      <c r="AK47" s="14">
        <v>0</v>
      </c>
      <c r="AL47" s="5">
        <f t="shared" si="6"/>
        <v>0</v>
      </c>
    </row>
    <row r="48" spans="2:38" x14ac:dyDescent="0.2">
      <c r="B48" s="11" t="s">
        <v>296</v>
      </c>
      <c r="C48" s="12" t="s">
        <v>29</v>
      </c>
      <c r="D48" s="15">
        <v>43412</v>
      </c>
      <c r="E48" s="11" t="s">
        <v>13</v>
      </c>
      <c r="F48" s="11" t="s">
        <v>85</v>
      </c>
      <c r="G48" s="13">
        <v>41042.408333333333</v>
      </c>
      <c r="H48" s="13">
        <v>49250.89</v>
      </c>
      <c r="I48" s="14" t="s">
        <v>7</v>
      </c>
      <c r="J48" s="15">
        <v>43412</v>
      </c>
      <c r="K48" s="15">
        <v>43442</v>
      </c>
      <c r="L48" s="4" t="str">
        <f>IF(H48&lt;&gt;0,IF(Q48&gt;0,IF($C$4&gt;K48,Inputs!$D$7,Inputs!$D$8),Inputs!$D$9),"-")</f>
        <v>Encaissée</v>
      </c>
      <c r="M48" s="4" t="str">
        <f>IF(H48&lt;&gt;0,IF(O48=0,Inputs!$D$11,IF(AND(O48&gt;0,O48&lt;Q48),Inputs!$D$12,Inputs!$D$13)),"-")</f>
        <v>Encaissée</v>
      </c>
      <c r="N48" s="14" t="s">
        <v>199</v>
      </c>
      <c r="O48" s="13">
        <v>49250.89</v>
      </c>
      <c r="P48" s="15">
        <v>43450</v>
      </c>
      <c r="Q48" s="2">
        <f t="shared" si="7"/>
        <v>0</v>
      </c>
      <c r="R48" s="6" t="str">
        <f>IF(H48&lt;&gt;0,IF(M48&lt;&gt;Inputs!$D$13,$C$4-J48,"-"),"-")</f>
        <v>-</v>
      </c>
      <c r="S48" s="6" t="str">
        <f ca="1">IF(AND(H48&lt;&gt;0,K48&lt;$C$4),IF(M48&lt;&gt;Inputs!$D$13,$C$4-K48,"-"),"-")</f>
        <v>-</v>
      </c>
      <c r="T48" s="6">
        <f>IF(M48=Inputs!$D$9,'Invoice Tracker'!P48-'Invoice Tracker'!K48,"-")</f>
        <v>8</v>
      </c>
      <c r="U48" s="5">
        <f>IF((M48&lt;&gt;Inputs!$D$13),IF($C$4&gt;'Invoice Tracker'!K48+Inputs!$G$22,1,0),0)</f>
        <v>0</v>
      </c>
      <c r="V48" s="14">
        <v>0</v>
      </c>
      <c r="W48" s="5">
        <f t="shared" si="1"/>
        <v>0</v>
      </c>
      <c r="X48" s="1">
        <f>IF((M48&lt;&gt;Inputs!$D$13),IF($C$4&gt;'Invoice Tracker'!K48+Inputs!$G$23,1,0),0)</f>
        <v>0</v>
      </c>
      <c r="Y48" s="14">
        <v>0</v>
      </c>
      <c r="Z48" s="5">
        <f t="shared" si="2"/>
        <v>0</v>
      </c>
      <c r="AA48" s="1">
        <f>IF((M48&lt;&gt;Inputs!$D$13),IF($C$4&gt;'Invoice Tracker'!K48+Inputs!$G$24,1,0),0)</f>
        <v>0</v>
      </c>
      <c r="AB48" s="14">
        <v>0</v>
      </c>
      <c r="AC48" s="5">
        <f t="shared" si="3"/>
        <v>0</v>
      </c>
      <c r="AD48" s="1">
        <f>IF((M48&lt;&gt;Inputs!$D$13),IF($C$4&gt;'Invoice Tracker'!K48+Inputs!$G$25,1,0),0)</f>
        <v>0</v>
      </c>
      <c r="AE48" s="14">
        <v>0</v>
      </c>
      <c r="AF48" s="5">
        <f t="shared" si="4"/>
        <v>0</v>
      </c>
      <c r="AG48" s="1">
        <f>IF((M48&lt;&gt;Inputs!$D$13),IF($C$4&gt;'Invoice Tracker'!K48+Inputs!$G$26,1,0),0)</f>
        <v>0</v>
      </c>
      <c r="AH48" s="14">
        <v>0</v>
      </c>
      <c r="AI48" s="5">
        <f t="shared" si="5"/>
        <v>0</v>
      </c>
      <c r="AJ48" s="1">
        <f>IF((M48&lt;&gt;Inputs!$D$13),IF($C$4&gt;'Invoice Tracker'!K48+Inputs!$G$27,1,0),0)</f>
        <v>0</v>
      </c>
      <c r="AK48" s="14">
        <v>0</v>
      </c>
      <c r="AL48" s="5">
        <f t="shared" si="6"/>
        <v>0</v>
      </c>
    </row>
    <row r="49" spans="2:38" x14ac:dyDescent="0.2">
      <c r="B49" s="11" t="s">
        <v>297</v>
      </c>
      <c r="C49" s="12" t="s">
        <v>17</v>
      </c>
      <c r="D49" s="15">
        <v>43411</v>
      </c>
      <c r="E49" s="11" t="s">
        <v>11</v>
      </c>
      <c r="F49" s="11" t="s">
        <v>86</v>
      </c>
      <c r="G49" s="13">
        <v>3641.4083333333333</v>
      </c>
      <c r="H49" s="13">
        <v>4369.6899999999996</v>
      </c>
      <c r="I49" s="14" t="s">
        <v>7</v>
      </c>
      <c r="J49" s="15">
        <v>43411</v>
      </c>
      <c r="K49" s="15">
        <v>43441</v>
      </c>
      <c r="L49" s="4" t="str">
        <f>IF(H49&lt;&gt;0,IF(Q49&gt;0,IF($C$4&gt;K49,Inputs!$D$7,Inputs!$D$8),Inputs!$D$9),"-")</f>
        <v>Encaissée</v>
      </c>
      <c r="M49" s="4" t="str">
        <f>IF(H49&lt;&gt;0,IF(O49=0,Inputs!$D$11,IF(AND(O49&gt;0,O49&lt;Q49),Inputs!$D$12,Inputs!$D$13)),"-")</f>
        <v>Encaissée</v>
      </c>
      <c r="N49" s="14" t="s">
        <v>199</v>
      </c>
      <c r="O49" s="13">
        <v>4369.6899999999996</v>
      </c>
      <c r="P49" s="15">
        <v>43474</v>
      </c>
      <c r="Q49" s="2">
        <f t="shared" si="7"/>
        <v>0</v>
      </c>
      <c r="R49" s="6" t="str">
        <f>IF(H49&lt;&gt;0,IF(M49&lt;&gt;Inputs!$D$13,$C$4-J49,"-"),"-")</f>
        <v>-</v>
      </c>
      <c r="S49" s="6" t="str">
        <f ca="1">IF(AND(H49&lt;&gt;0,K49&lt;$C$4),IF(M49&lt;&gt;Inputs!$D$13,$C$4-K49,"-"),"-")</f>
        <v>-</v>
      </c>
      <c r="T49" s="6">
        <f>IF(M49=Inputs!$D$9,'Invoice Tracker'!P49-'Invoice Tracker'!K49,"-")</f>
        <v>33</v>
      </c>
      <c r="U49" s="5">
        <f>IF((M49&lt;&gt;Inputs!$D$13),IF($C$4&gt;'Invoice Tracker'!K49+Inputs!$G$22,1,0),0)</f>
        <v>0</v>
      </c>
      <c r="V49" s="14">
        <v>0</v>
      </c>
      <c r="W49" s="5">
        <f t="shared" si="1"/>
        <v>0</v>
      </c>
      <c r="X49" s="1">
        <f>IF((M49&lt;&gt;Inputs!$D$13),IF($C$4&gt;'Invoice Tracker'!K49+Inputs!$G$23,1,0),0)</f>
        <v>0</v>
      </c>
      <c r="Y49" s="14">
        <v>0</v>
      </c>
      <c r="Z49" s="5">
        <f t="shared" si="2"/>
        <v>0</v>
      </c>
      <c r="AA49" s="1">
        <f>IF((M49&lt;&gt;Inputs!$D$13),IF($C$4&gt;'Invoice Tracker'!K49+Inputs!$G$24,1,0),0)</f>
        <v>0</v>
      </c>
      <c r="AB49" s="14">
        <v>0</v>
      </c>
      <c r="AC49" s="5">
        <f t="shared" si="3"/>
        <v>0</v>
      </c>
      <c r="AD49" s="1">
        <f>IF((M49&lt;&gt;Inputs!$D$13),IF($C$4&gt;'Invoice Tracker'!K49+Inputs!$G$25,1,0),0)</f>
        <v>0</v>
      </c>
      <c r="AE49" s="14">
        <v>0</v>
      </c>
      <c r="AF49" s="5">
        <f t="shared" si="4"/>
        <v>0</v>
      </c>
      <c r="AG49" s="1">
        <f>IF((M49&lt;&gt;Inputs!$D$13),IF($C$4&gt;'Invoice Tracker'!K49+Inputs!$G$26,1,0),0)</f>
        <v>0</v>
      </c>
      <c r="AH49" s="14">
        <v>0</v>
      </c>
      <c r="AI49" s="5">
        <f t="shared" si="5"/>
        <v>0</v>
      </c>
      <c r="AJ49" s="1">
        <f>IF((M49&lt;&gt;Inputs!$D$13),IF($C$4&gt;'Invoice Tracker'!K49+Inputs!$G$27,1,0),0)</f>
        <v>0</v>
      </c>
      <c r="AK49" s="14">
        <v>0</v>
      </c>
      <c r="AL49" s="5">
        <f t="shared" si="6"/>
        <v>0</v>
      </c>
    </row>
    <row r="50" spans="2:38" x14ac:dyDescent="0.2">
      <c r="B50" s="11" t="s">
        <v>298</v>
      </c>
      <c r="C50" s="12" t="s">
        <v>5</v>
      </c>
      <c r="D50" s="15">
        <v>43409</v>
      </c>
      <c r="E50" s="11" t="s">
        <v>30</v>
      </c>
      <c r="F50" s="11" t="s">
        <v>87</v>
      </c>
      <c r="G50" s="13">
        <v>9007.5250000000015</v>
      </c>
      <c r="H50" s="13">
        <v>10809.03</v>
      </c>
      <c r="I50" s="14" t="s">
        <v>7</v>
      </c>
      <c r="J50" s="15">
        <v>43409</v>
      </c>
      <c r="K50" s="15">
        <v>43439</v>
      </c>
      <c r="L50" s="4" t="str">
        <f>IF(H50&lt;&gt;0,IF(Q50&gt;0,IF($C$4&gt;K50,Inputs!$D$7,Inputs!$D$8),Inputs!$D$9),"-")</f>
        <v>Encaissée</v>
      </c>
      <c r="M50" s="4" t="str">
        <f>IF(H50&lt;&gt;0,IF(O50=0,Inputs!$D$11,IF(AND(O50&gt;0,O50&lt;Q50),Inputs!$D$12,Inputs!$D$13)),"-")</f>
        <v>Encaissée</v>
      </c>
      <c r="N50" s="14" t="s">
        <v>199</v>
      </c>
      <c r="O50" s="13">
        <v>10809.03</v>
      </c>
      <c r="P50" s="15">
        <v>43445</v>
      </c>
      <c r="Q50" s="2">
        <f t="shared" si="7"/>
        <v>0</v>
      </c>
      <c r="R50" s="6" t="str">
        <f>IF(H50&lt;&gt;0,IF(M50&lt;&gt;Inputs!$D$13,$C$4-J50,"-"),"-")</f>
        <v>-</v>
      </c>
      <c r="S50" s="6" t="str">
        <f ca="1">IF(AND(H50&lt;&gt;0,K50&lt;$C$4),IF(M50&lt;&gt;Inputs!$D$13,$C$4-K50,"-"),"-")</f>
        <v>-</v>
      </c>
      <c r="T50" s="6">
        <f>IF(M50=Inputs!$D$9,'Invoice Tracker'!P50-'Invoice Tracker'!K50,"-")</f>
        <v>6</v>
      </c>
      <c r="U50" s="5">
        <f>IF((M50&lt;&gt;Inputs!$D$13),IF($C$4&gt;'Invoice Tracker'!K50+Inputs!$G$22,1,0),0)</f>
        <v>0</v>
      </c>
      <c r="V50" s="14">
        <v>0</v>
      </c>
      <c r="W50" s="5">
        <f t="shared" si="1"/>
        <v>0</v>
      </c>
      <c r="X50" s="1">
        <f>IF((M50&lt;&gt;Inputs!$D$13),IF($C$4&gt;'Invoice Tracker'!K50+Inputs!$G$23,1,0),0)</f>
        <v>0</v>
      </c>
      <c r="Y50" s="14">
        <v>0</v>
      </c>
      <c r="Z50" s="5">
        <f t="shared" si="2"/>
        <v>0</v>
      </c>
      <c r="AA50" s="1">
        <f>IF((M50&lt;&gt;Inputs!$D$13),IF($C$4&gt;'Invoice Tracker'!K50+Inputs!$G$24,1,0),0)</f>
        <v>0</v>
      </c>
      <c r="AB50" s="14">
        <v>0</v>
      </c>
      <c r="AC50" s="5">
        <f t="shared" si="3"/>
        <v>0</v>
      </c>
      <c r="AD50" s="1">
        <f>IF((M50&lt;&gt;Inputs!$D$13),IF($C$4&gt;'Invoice Tracker'!K50+Inputs!$G$25,1,0),0)</f>
        <v>0</v>
      </c>
      <c r="AE50" s="14">
        <v>0</v>
      </c>
      <c r="AF50" s="5">
        <f t="shared" si="4"/>
        <v>0</v>
      </c>
      <c r="AG50" s="1">
        <f>IF((M50&lt;&gt;Inputs!$D$13),IF($C$4&gt;'Invoice Tracker'!K50+Inputs!$G$26,1,0),0)</f>
        <v>0</v>
      </c>
      <c r="AH50" s="14">
        <v>0</v>
      </c>
      <c r="AI50" s="5">
        <f t="shared" si="5"/>
        <v>0</v>
      </c>
      <c r="AJ50" s="1">
        <f>IF((M50&lt;&gt;Inputs!$D$13),IF($C$4&gt;'Invoice Tracker'!K50+Inputs!$G$27,1,0),0)</f>
        <v>0</v>
      </c>
      <c r="AK50" s="14">
        <v>0</v>
      </c>
      <c r="AL50" s="5">
        <f t="shared" si="6"/>
        <v>0</v>
      </c>
    </row>
    <row r="51" spans="2:38" x14ac:dyDescent="0.2">
      <c r="B51" s="11" t="s">
        <v>299</v>
      </c>
      <c r="C51" s="12" t="s">
        <v>33</v>
      </c>
      <c r="D51" s="15">
        <v>43408</v>
      </c>
      <c r="E51" s="11" t="s">
        <v>11</v>
      </c>
      <c r="F51" s="11" t="s">
        <v>88</v>
      </c>
      <c r="G51" s="13">
        <v>3280.2666666666669</v>
      </c>
      <c r="H51" s="13">
        <v>3936.32</v>
      </c>
      <c r="I51" s="14" t="s">
        <v>7</v>
      </c>
      <c r="J51" s="15">
        <v>43408</v>
      </c>
      <c r="K51" s="15">
        <v>43438</v>
      </c>
      <c r="L51" s="4" t="str">
        <f>IF(H51&lt;&gt;0,IF(Q51&gt;0,IF($C$4&gt;K51,Inputs!$D$7,Inputs!$D$8),Inputs!$D$9),"-")</f>
        <v>Encaissée</v>
      </c>
      <c r="M51" s="4" t="str">
        <f>IF(H51&lt;&gt;0,IF(O51=0,Inputs!$D$11,IF(AND(O51&gt;0,O51&lt;Q51),Inputs!$D$12,Inputs!$D$13)),"-")</f>
        <v>Encaissée</v>
      </c>
      <c r="N51" s="14" t="s">
        <v>199</v>
      </c>
      <c r="O51" s="13">
        <v>3936.32</v>
      </c>
      <c r="P51" s="15">
        <v>43445</v>
      </c>
      <c r="Q51" s="2">
        <f t="shared" si="7"/>
        <v>0</v>
      </c>
      <c r="R51" s="6" t="str">
        <f>IF(H51&lt;&gt;0,IF(M51&lt;&gt;Inputs!$D$13,$C$4-J51,"-"),"-")</f>
        <v>-</v>
      </c>
      <c r="S51" s="6" t="str">
        <f ca="1">IF(AND(H51&lt;&gt;0,K51&lt;$C$4),IF(M51&lt;&gt;Inputs!$D$13,$C$4-K51,"-"),"-")</f>
        <v>-</v>
      </c>
      <c r="T51" s="6">
        <f>IF(M51=Inputs!$D$9,'Invoice Tracker'!P51-'Invoice Tracker'!K51,"-")</f>
        <v>7</v>
      </c>
      <c r="U51" s="5">
        <f>IF((M51&lt;&gt;Inputs!$D$13),IF($C$4&gt;'Invoice Tracker'!K51+Inputs!$G$22,1,0),0)</f>
        <v>0</v>
      </c>
      <c r="V51" s="14">
        <v>0</v>
      </c>
      <c r="W51" s="5">
        <f t="shared" si="1"/>
        <v>0</v>
      </c>
      <c r="X51" s="1">
        <f>IF((M51&lt;&gt;Inputs!$D$13),IF($C$4&gt;'Invoice Tracker'!K51+Inputs!$G$23,1,0),0)</f>
        <v>0</v>
      </c>
      <c r="Y51" s="14">
        <v>0</v>
      </c>
      <c r="Z51" s="5">
        <f t="shared" si="2"/>
        <v>0</v>
      </c>
      <c r="AA51" s="1">
        <f>IF((M51&lt;&gt;Inputs!$D$13),IF($C$4&gt;'Invoice Tracker'!K51+Inputs!$G$24,1,0),0)</f>
        <v>0</v>
      </c>
      <c r="AB51" s="14">
        <v>0</v>
      </c>
      <c r="AC51" s="5">
        <f t="shared" si="3"/>
        <v>0</v>
      </c>
      <c r="AD51" s="1">
        <f>IF((M51&lt;&gt;Inputs!$D$13),IF($C$4&gt;'Invoice Tracker'!K51+Inputs!$G$25,1,0),0)</f>
        <v>0</v>
      </c>
      <c r="AE51" s="14">
        <v>0</v>
      </c>
      <c r="AF51" s="5">
        <f t="shared" si="4"/>
        <v>0</v>
      </c>
      <c r="AG51" s="1">
        <f>IF((M51&lt;&gt;Inputs!$D$13),IF($C$4&gt;'Invoice Tracker'!K51+Inputs!$G$26,1,0),0)</f>
        <v>0</v>
      </c>
      <c r="AH51" s="14">
        <v>0</v>
      </c>
      <c r="AI51" s="5">
        <f t="shared" si="5"/>
        <v>0</v>
      </c>
      <c r="AJ51" s="1">
        <f>IF((M51&lt;&gt;Inputs!$D$13),IF($C$4&gt;'Invoice Tracker'!K51+Inputs!$G$27,1,0),0)</f>
        <v>0</v>
      </c>
      <c r="AK51" s="14">
        <v>0</v>
      </c>
      <c r="AL51" s="5">
        <f t="shared" si="6"/>
        <v>0</v>
      </c>
    </row>
    <row r="52" spans="2:38" x14ac:dyDescent="0.2">
      <c r="B52" s="11" t="s">
        <v>300</v>
      </c>
      <c r="C52" s="12" t="s">
        <v>5</v>
      </c>
      <c r="D52" s="15">
        <v>43407</v>
      </c>
      <c r="E52" s="11" t="s">
        <v>13</v>
      </c>
      <c r="F52" s="11" t="s">
        <v>89</v>
      </c>
      <c r="G52" s="13">
        <v>38998.758333333339</v>
      </c>
      <c r="H52" s="13">
        <v>46798.51</v>
      </c>
      <c r="I52" s="14" t="s">
        <v>7</v>
      </c>
      <c r="J52" s="15">
        <v>43407</v>
      </c>
      <c r="K52" s="15">
        <v>43437</v>
      </c>
      <c r="L52" s="4" t="str">
        <f>IF(H52&lt;&gt;0,IF(Q52&gt;0,IF($C$4&gt;K52,Inputs!$D$7,Inputs!$D$8),Inputs!$D$9),"-")</f>
        <v>Encaissée</v>
      </c>
      <c r="M52" s="4" t="str">
        <f>IF(H52&lt;&gt;0,IF(O52=0,Inputs!$D$11,IF(AND(O52&gt;0,O52&lt;Q52),Inputs!$D$12,Inputs!$D$13)),"-")</f>
        <v>Encaissée</v>
      </c>
      <c r="N52" s="14" t="s">
        <v>199</v>
      </c>
      <c r="O52" s="13">
        <v>46798.51</v>
      </c>
      <c r="P52" s="15">
        <v>43462</v>
      </c>
      <c r="Q52" s="2">
        <f t="shared" si="7"/>
        <v>0</v>
      </c>
      <c r="R52" s="6" t="str">
        <f>IF(H52&lt;&gt;0,IF(M52&lt;&gt;Inputs!$D$13,$C$4-J52,"-"),"-")</f>
        <v>-</v>
      </c>
      <c r="S52" s="6" t="str">
        <f ca="1">IF(AND(H52&lt;&gt;0,K52&lt;$C$4),IF(M52&lt;&gt;Inputs!$D$13,$C$4-K52,"-"),"-")</f>
        <v>-</v>
      </c>
      <c r="T52" s="6">
        <f>IF(M52=Inputs!$D$9,'Invoice Tracker'!P52-'Invoice Tracker'!K52,"-")</f>
        <v>25</v>
      </c>
      <c r="U52" s="5">
        <f>IF((M52&lt;&gt;Inputs!$D$13),IF($C$4&gt;'Invoice Tracker'!K52+Inputs!$G$22,1,0),0)</f>
        <v>0</v>
      </c>
      <c r="V52" s="14">
        <v>0</v>
      </c>
      <c r="W52" s="5">
        <f t="shared" si="1"/>
        <v>0</v>
      </c>
      <c r="X52" s="1">
        <f>IF((M52&lt;&gt;Inputs!$D$13),IF($C$4&gt;'Invoice Tracker'!K52+Inputs!$G$23,1,0),0)</f>
        <v>0</v>
      </c>
      <c r="Y52" s="14">
        <v>0</v>
      </c>
      <c r="Z52" s="5">
        <f t="shared" si="2"/>
        <v>0</v>
      </c>
      <c r="AA52" s="1">
        <f>IF((M52&lt;&gt;Inputs!$D$13),IF($C$4&gt;'Invoice Tracker'!K52+Inputs!$G$24,1,0),0)</f>
        <v>0</v>
      </c>
      <c r="AB52" s="14">
        <v>0</v>
      </c>
      <c r="AC52" s="5">
        <f t="shared" si="3"/>
        <v>0</v>
      </c>
      <c r="AD52" s="1">
        <f>IF((M52&lt;&gt;Inputs!$D$13),IF($C$4&gt;'Invoice Tracker'!K52+Inputs!$G$25,1,0),0)</f>
        <v>0</v>
      </c>
      <c r="AE52" s="14">
        <v>0</v>
      </c>
      <c r="AF52" s="5">
        <f t="shared" si="4"/>
        <v>0</v>
      </c>
      <c r="AG52" s="1">
        <f>IF((M52&lt;&gt;Inputs!$D$13),IF($C$4&gt;'Invoice Tracker'!K52+Inputs!$G$26,1,0),0)</f>
        <v>0</v>
      </c>
      <c r="AH52" s="14">
        <v>0</v>
      </c>
      <c r="AI52" s="5">
        <f t="shared" si="5"/>
        <v>0</v>
      </c>
      <c r="AJ52" s="1">
        <f>IF((M52&lt;&gt;Inputs!$D$13),IF($C$4&gt;'Invoice Tracker'!K52+Inputs!$G$27,1,0),0)</f>
        <v>0</v>
      </c>
      <c r="AK52" s="14">
        <v>0</v>
      </c>
      <c r="AL52" s="5">
        <f t="shared" si="6"/>
        <v>0</v>
      </c>
    </row>
    <row r="53" spans="2:38" x14ac:dyDescent="0.2">
      <c r="B53" s="11" t="s">
        <v>301</v>
      </c>
      <c r="C53" s="12" t="s">
        <v>24</v>
      </c>
      <c r="D53" s="15">
        <v>43405</v>
      </c>
      <c r="E53" s="11" t="s">
        <v>11</v>
      </c>
      <c r="F53" s="11" t="s">
        <v>90</v>
      </c>
      <c r="G53" s="13">
        <v>4540.9000000000005</v>
      </c>
      <c r="H53" s="13">
        <v>5449.08</v>
      </c>
      <c r="I53" s="14" t="s">
        <v>7</v>
      </c>
      <c r="J53" s="15">
        <v>43405</v>
      </c>
      <c r="K53" s="15">
        <v>43435</v>
      </c>
      <c r="L53" s="4" t="str">
        <f>IF(H53&lt;&gt;0,IF(Q53&gt;0,IF($C$4&gt;K53,Inputs!$D$7,Inputs!$D$8),Inputs!$D$9),"-")</f>
        <v>Encaissée</v>
      </c>
      <c r="M53" s="4" t="str">
        <f>IF(H53&lt;&gt;0,IF(O53=0,Inputs!$D$11,IF(AND(O53&gt;0,O53&lt;Q53),Inputs!$D$12,Inputs!$D$13)),"-")</f>
        <v>Encaissée</v>
      </c>
      <c r="N53" s="14" t="s">
        <v>199</v>
      </c>
      <c r="O53" s="13">
        <v>5449.08</v>
      </c>
      <c r="P53" s="15">
        <v>43476</v>
      </c>
      <c r="Q53" s="2">
        <f t="shared" si="7"/>
        <v>0</v>
      </c>
      <c r="R53" s="6" t="str">
        <f>IF(H53&lt;&gt;0,IF(M53&lt;&gt;Inputs!$D$13,$C$4-J53,"-"),"-")</f>
        <v>-</v>
      </c>
      <c r="S53" s="6" t="str">
        <f ca="1">IF(AND(H53&lt;&gt;0,K53&lt;$C$4),IF(M53&lt;&gt;Inputs!$D$13,$C$4-K53,"-"),"-")</f>
        <v>-</v>
      </c>
      <c r="T53" s="6">
        <f>IF(M53=Inputs!$D$9,'Invoice Tracker'!P53-'Invoice Tracker'!K53,"-")</f>
        <v>41</v>
      </c>
      <c r="U53" s="5">
        <f>IF((M53&lt;&gt;Inputs!$D$13),IF($C$4&gt;'Invoice Tracker'!K53+Inputs!$G$22,1,0),0)</f>
        <v>0</v>
      </c>
      <c r="V53" s="14">
        <v>0</v>
      </c>
      <c r="W53" s="5">
        <f t="shared" si="1"/>
        <v>0</v>
      </c>
      <c r="X53" s="1">
        <f>IF((M53&lt;&gt;Inputs!$D$13),IF($C$4&gt;'Invoice Tracker'!K53+Inputs!$G$23,1,0),0)</f>
        <v>0</v>
      </c>
      <c r="Y53" s="14">
        <v>0</v>
      </c>
      <c r="Z53" s="5">
        <f t="shared" si="2"/>
        <v>0</v>
      </c>
      <c r="AA53" s="1">
        <f>IF((M53&lt;&gt;Inputs!$D$13),IF($C$4&gt;'Invoice Tracker'!K53+Inputs!$G$24,1,0),0)</f>
        <v>0</v>
      </c>
      <c r="AB53" s="14">
        <v>0</v>
      </c>
      <c r="AC53" s="5">
        <f t="shared" si="3"/>
        <v>0</v>
      </c>
      <c r="AD53" s="1">
        <f>IF((M53&lt;&gt;Inputs!$D$13),IF($C$4&gt;'Invoice Tracker'!K53+Inputs!$G$25,1,0),0)</f>
        <v>0</v>
      </c>
      <c r="AE53" s="14">
        <v>0</v>
      </c>
      <c r="AF53" s="5">
        <f t="shared" si="4"/>
        <v>0</v>
      </c>
      <c r="AG53" s="1">
        <f>IF((M53&lt;&gt;Inputs!$D$13),IF($C$4&gt;'Invoice Tracker'!K53+Inputs!$G$26,1,0),0)</f>
        <v>0</v>
      </c>
      <c r="AH53" s="14">
        <v>0</v>
      </c>
      <c r="AI53" s="5">
        <f t="shared" si="5"/>
        <v>0</v>
      </c>
      <c r="AJ53" s="1">
        <f>IF((M53&lt;&gt;Inputs!$D$13),IF($C$4&gt;'Invoice Tracker'!K53+Inputs!$G$27,1,0),0)</f>
        <v>0</v>
      </c>
      <c r="AK53" s="14">
        <v>0</v>
      </c>
      <c r="AL53" s="5">
        <f t="shared" si="6"/>
        <v>0</v>
      </c>
    </row>
    <row r="54" spans="2:38" x14ac:dyDescent="0.2">
      <c r="B54" s="11" t="s">
        <v>302</v>
      </c>
      <c r="C54" s="12" t="s">
        <v>17</v>
      </c>
      <c r="D54" s="15">
        <v>43404</v>
      </c>
      <c r="E54" s="11" t="s">
        <v>34</v>
      </c>
      <c r="F54" s="11" t="s">
        <v>91</v>
      </c>
      <c r="G54" s="13">
        <v>39305.26666666667</v>
      </c>
      <c r="H54" s="13">
        <v>47166.32</v>
      </c>
      <c r="I54" s="14" t="s">
        <v>7</v>
      </c>
      <c r="J54" s="15">
        <v>43404</v>
      </c>
      <c r="K54" s="15">
        <v>43434</v>
      </c>
      <c r="L54" s="4" t="str">
        <f>IF(H54&lt;&gt;0,IF(Q54&gt;0,IF($C$4&gt;K54,Inputs!$D$7,Inputs!$D$8),Inputs!$D$9),"-")</f>
        <v>Encaissée</v>
      </c>
      <c r="M54" s="4" t="str">
        <f>IF(H54&lt;&gt;0,IF(O54=0,Inputs!$D$11,IF(AND(O54&gt;0,O54&lt;Q54),Inputs!$D$12,Inputs!$D$13)),"-")</f>
        <v>Encaissée</v>
      </c>
      <c r="N54" s="14" t="s">
        <v>199</v>
      </c>
      <c r="O54" s="13">
        <v>47166.32</v>
      </c>
      <c r="P54" s="15">
        <v>43474</v>
      </c>
      <c r="Q54" s="2">
        <f t="shared" si="7"/>
        <v>0</v>
      </c>
      <c r="R54" s="6" t="str">
        <f>IF(H54&lt;&gt;0,IF(M54&lt;&gt;Inputs!$D$13,$C$4-J54,"-"),"-")</f>
        <v>-</v>
      </c>
      <c r="S54" s="6" t="str">
        <f ca="1">IF(AND(H54&lt;&gt;0,K54&lt;$C$4),IF(M54&lt;&gt;Inputs!$D$13,$C$4-K54,"-"),"-")</f>
        <v>-</v>
      </c>
      <c r="T54" s="6">
        <f>IF(M54=Inputs!$D$9,'Invoice Tracker'!P54-'Invoice Tracker'!K54,"-")</f>
        <v>40</v>
      </c>
      <c r="U54" s="5">
        <f>IF((M54&lt;&gt;Inputs!$D$13),IF($C$4&gt;'Invoice Tracker'!K54+Inputs!$G$22,1,0),0)</f>
        <v>0</v>
      </c>
      <c r="V54" s="14">
        <v>0</v>
      </c>
      <c r="W54" s="5">
        <f t="shared" si="1"/>
        <v>0</v>
      </c>
      <c r="X54" s="1">
        <f>IF((M54&lt;&gt;Inputs!$D$13),IF($C$4&gt;'Invoice Tracker'!K54+Inputs!$G$23,1,0),0)</f>
        <v>0</v>
      </c>
      <c r="Y54" s="14">
        <v>0</v>
      </c>
      <c r="Z54" s="5">
        <f t="shared" si="2"/>
        <v>0</v>
      </c>
      <c r="AA54" s="1">
        <f>IF((M54&lt;&gt;Inputs!$D$13),IF($C$4&gt;'Invoice Tracker'!K54+Inputs!$G$24,1,0),0)</f>
        <v>0</v>
      </c>
      <c r="AB54" s="14">
        <v>0</v>
      </c>
      <c r="AC54" s="5">
        <f t="shared" si="3"/>
        <v>0</v>
      </c>
      <c r="AD54" s="1">
        <f>IF((M54&lt;&gt;Inputs!$D$13),IF($C$4&gt;'Invoice Tracker'!K54+Inputs!$G$25,1,0),0)</f>
        <v>0</v>
      </c>
      <c r="AE54" s="14">
        <v>0</v>
      </c>
      <c r="AF54" s="5">
        <f t="shared" si="4"/>
        <v>0</v>
      </c>
      <c r="AG54" s="1">
        <f>IF((M54&lt;&gt;Inputs!$D$13),IF($C$4&gt;'Invoice Tracker'!K54+Inputs!$G$26,1,0),0)</f>
        <v>0</v>
      </c>
      <c r="AH54" s="14">
        <v>0</v>
      </c>
      <c r="AI54" s="5">
        <f t="shared" si="5"/>
        <v>0</v>
      </c>
      <c r="AJ54" s="1">
        <f>IF((M54&lt;&gt;Inputs!$D$13),IF($C$4&gt;'Invoice Tracker'!K54+Inputs!$G$27,1,0),0)</f>
        <v>0</v>
      </c>
      <c r="AK54" s="14">
        <v>0</v>
      </c>
      <c r="AL54" s="5">
        <f t="shared" si="6"/>
        <v>0</v>
      </c>
    </row>
    <row r="55" spans="2:38" x14ac:dyDescent="0.2">
      <c r="B55" s="11" t="s">
        <v>303</v>
      </c>
      <c r="C55" s="12" t="s">
        <v>5</v>
      </c>
      <c r="D55" s="15">
        <v>43403</v>
      </c>
      <c r="E55" s="11" t="s">
        <v>9</v>
      </c>
      <c r="F55" s="11" t="s">
        <v>92</v>
      </c>
      <c r="G55" s="13">
        <v>19122.183333333334</v>
      </c>
      <c r="H55" s="13">
        <v>22946.62</v>
      </c>
      <c r="I55" s="14" t="s">
        <v>7</v>
      </c>
      <c r="J55" s="15">
        <v>43403</v>
      </c>
      <c r="K55" s="15">
        <v>43433</v>
      </c>
      <c r="L55" s="4" t="str">
        <f>IF(H55&lt;&gt;0,IF(Q55&gt;0,IF($C$4&gt;K55,Inputs!$D$7,Inputs!$D$8),Inputs!$D$9),"-")</f>
        <v>Encaissée</v>
      </c>
      <c r="M55" s="4" t="str">
        <f>IF(H55&lt;&gt;0,IF(O55=0,Inputs!$D$11,IF(AND(O55&gt;0,O55&lt;Q55),Inputs!$D$12,Inputs!$D$13)),"-")</f>
        <v>Encaissée</v>
      </c>
      <c r="N55" s="14" t="s">
        <v>199</v>
      </c>
      <c r="O55" s="13">
        <v>22946.62</v>
      </c>
      <c r="P55" s="15">
        <v>43459</v>
      </c>
      <c r="Q55" s="2">
        <f t="shared" si="7"/>
        <v>0</v>
      </c>
      <c r="R55" s="6" t="str">
        <f>IF(H55&lt;&gt;0,IF(M55&lt;&gt;Inputs!$D$13,$C$4-J55,"-"),"-")</f>
        <v>-</v>
      </c>
      <c r="S55" s="6" t="str">
        <f ca="1">IF(AND(H55&lt;&gt;0,K55&lt;$C$4),IF(M55&lt;&gt;Inputs!$D$13,$C$4-K55,"-"),"-")</f>
        <v>-</v>
      </c>
      <c r="T55" s="6">
        <f>IF(M55=Inputs!$D$9,'Invoice Tracker'!P55-'Invoice Tracker'!K55,"-")</f>
        <v>26</v>
      </c>
      <c r="U55" s="5">
        <f>IF((M55&lt;&gt;Inputs!$D$13),IF($C$4&gt;'Invoice Tracker'!K55+Inputs!$G$22,1,0),0)</f>
        <v>0</v>
      </c>
      <c r="V55" s="14">
        <v>0</v>
      </c>
      <c r="W55" s="5">
        <f t="shared" si="1"/>
        <v>0</v>
      </c>
      <c r="X55" s="1">
        <f>IF((M55&lt;&gt;Inputs!$D$13),IF($C$4&gt;'Invoice Tracker'!K55+Inputs!$G$23,1,0),0)</f>
        <v>0</v>
      </c>
      <c r="Y55" s="14">
        <v>0</v>
      </c>
      <c r="Z55" s="5">
        <f t="shared" si="2"/>
        <v>0</v>
      </c>
      <c r="AA55" s="1">
        <f>IF((M55&lt;&gt;Inputs!$D$13),IF($C$4&gt;'Invoice Tracker'!K55+Inputs!$G$24,1,0),0)</f>
        <v>0</v>
      </c>
      <c r="AB55" s="14">
        <v>0</v>
      </c>
      <c r="AC55" s="5">
        <f t="shared" si="3"/>
        <v>0</v>
      </c>
      <c r="AD55" s="1">
        <f>IF((M55&lt;&gt;Inputs!$D$13),IF($C$4&gt;'Invoice Tracker'!K55+Inputs!$G$25,1,0),0)</f>
        <v>0</v>
      </c>
      <c r="AE55" s="14">
        <v>0</v>
      </c>
      <c r="AF55" s="5">
        <f t="shared" si="4"/>
        <v>0</v>
      </c>
      <c r="AG55" s="1">
        <f>IF((M55&lt;&gt;Inputs!$D$13),IF($C$4&gt;'Invoice Tracker'!K55+Inputs!$G$26,1,0),0)</f>
        <v>0</v>
      </c>
      <c r="AH55" s="14">
        <v>0</v>
      </c>
      <c r="AI55" s="5">
        <f t="shared" si="5"/>
        <v>0</v>
      </c>
      <c r="AJ55" s="1">
        <f>IF((M55&lt;&gt;Inputs!$D$13),IF($C$4&gt;'Invoice Tracker'!K55+Inputs!$G$27,1,0),0)</f>
        <v>0</v>
      </c>
      <c r="AK55" s="14">
        <v>0</v>
      </c>
      <c r="AL55" s="5">
        <f t="shared" si="6"/>
        <v>0</v>
      </c>
    </row>
    <row r="56" spans="2:38" x14ac:dyDescent="0.2">
      <c r="B56" s="11" t="s">
        <v>304</v>
      </c>
      <c r="C56" s="12" t="s">
        <v>17</v>
      </c>
      <c r="D56" s="15">
        <v>43401</v>
      </c>
      <c r="E56" s="11" t="s">
        <v>15</v>
      </c>
      <c r="F56" s="11" t="s">
        <v>93</v>
      </c>
      <c r="G56" s="13">
        <v>19034.275000000001</v>
      </c>
      <c r="H56" s="13">
        <v>22841.13</v>
      </c>
      <c r="I56" s="14" t="s">
        <v>7</v>
      </c>
      <c r="J56" s="15">
        <v>43401</v>
      </c>
      <c r="K56" s="15">
        <v>43431</v>
      </c>
      <c r="L56" s="4" t="str">
        <f>IF(H56&lt;&gt;0,IF(Q56&gt;0,IF($C$4&gt;K56,Inputs!$D$7,Inputs!$D$8),Inputs!$D$9),"-")</f>
        <v>Encaissée</v>
      </c>
      <c r="M56" s="4" t="str">
        <f>IF(H56&lt;&gt;0,IF(O56=0,Inputs!$D$11,IF(AND(O56&gt;0,O56&lt;Q56),Inputs!$D$12,Inputs!$D$13)),"-")</f>
        <v>Encaissée</v>
      </c>
      <c r="N56" s="14" t="s">
        <v>199</v>
      </c>
      <c r="O56" s="13">
        <v>22841.13</v>
      </c>
      <c r="P56" s="15">
        <v>43438</v>
      </c>
      <c r="Q56" s="2">
        <f t="shared" si="7"/>
        <v>0</v>
      </c>
      <c r="R56" s="6" t="str">
        <f>IF(H56&lt;&gt;0,IF(M56&lt;&gt;Inputs!$D$13,$C$4-J56,"-"),"-")</f>
        <v>-</v>
      </c>
      <c r="S56" s="6" t="str">
        <f ca="1">IF(AND(H56&lt;&gt;0,K56&lt;$C$4),IF(M56&lt;&gt;Inputs!$D$13,$C$4-K56,"-"),"-")</f>
        <v>-</v>
      </c>
      <c r="T56" s="6">
        <f>IF(M56=Inputs!$D$9,'Invoice Tracker'!P56-'Invoice Tracker'!K56,"-")</f>
        <v>7</v>
      </c>
      <c r="U56" s="5">
        <f>IF((M56&lt;&gt;Inputs!$D$13),IF($C$4&gt;'Invoice Tracker'!K56+Inputs!$G$22,1,0),0)</f>
        <v>0</v>
      </c>
      <c r="V56" s="14">
        <v>0</v>
      </c>
      <c r="W56" s="5">
        <f t="shared" si="1"/>
        <v>0</v>
      </c>
      <c r="X56" s="1">
        <f>IF((M56&lt;&gt;Inputs!$D$13),IF($C$4&gt;'Invoice Tracker'!K56+Inputs!$G$23,1,0),0)</f>
        <v>0</v>
      </c>
      <c r="Y56" s="14">
        <v>0</v>
      </c>
      <c r="Z56" s="5">
        <f t="shared" si="2"/>
        <v>0</v>
      </c>
      <c r="AA56" s="1">
        <f>IF((M56&lt;&gt;Inputs!$D$13),IF($C$4&gt;'Invoice Tracker'!K56+Inputs!$G$24,1,0),0)</f>
        <v>0</v>
      </c>
      <c r="AB56" s="14">
        <v>0</v>
      </c>
      <c r="AC56" s="5">
        <f t="shared" si="3"/>
        <v>0</v>
      </c>
      <c r="AD56" s="1">
        <f>IF((M56&lt;&gt;Inputs!$D$13),IF($C$4&gt;'Invoice Tracker'!K56+Inputs!$G$25,1,0),0)</f>
        <v>0</v>
      </c>
      <c r="AE56" s="14">
        <v>0</v>
      </c>
      <c r="AF56" s="5">
        <f t="shared" si="4"/>
        <v>0</v>
      </c>
      <c r="AG56" s="1">
        <f>IF((M56&lt;&gt;Inputs!$D$13),IF($C$4&gt;'Invoice Tracker'!K56+Inputs!$G$26,1,0),0)</f>
        <v>0</v>
      </c>
      <c r="AH56" s="14">
        <v>0</v>
      </c>
      <c r="AI56" s="5">
        <f t="shared" si="5"/>
        <v>0</v>
      </c>
      <c r="AJ56" s="1">
        <f>IF((M56&lt;&gt;Inputs!$D$13),IF($C$4&gt;'Invoice Tracker'!K56+Inputs!$G$27,1,0),0)</f>
        <v>0</v>
      </c>
      <c r="AK56" s="14">
        <v>0</v>
      </c>
      <c r="AL56" s="5">
        <f t="shared" si="6"/>
        <v>0</v>
      </c>
    </row>
    <row r="57" spans="2:38" x14ac:dyDescent="0.2">
      <c r="B57" s="11" t="s">
        <v>305</v>
      </c>
      <c r="C57" s="12" t="s">
        <v>21</v>
      </c>
      <c r="D57" s="15">
        <v>43400</v>
      </c>
      <c r="E57" s="11" t="s">
        <v>20</v>
      </c>
      <c r="F57" s="11" t="s">
        <v>94</v>
      </c>
      <c r="G57" s="13">
        <v>34638.841666666667</v>
      </c>
      <c r="H57" s="13">
        <v>41566.61</v>
      </c>
      <c r="I57" s="14" t="s">
        <v>7</v>
      </c>
      <c r="J57" s="15">
        <v>43400</v>
      </c>
      <c r="K57" s="15">
        <v>43430</v>
      </c>
      <c r="L57" s="4" t="str">
        <f>IF(H57&lt;&gt;0,IF(Q57&gt;0,IF($C$4&gt;K57,Inputs!$D$7,Inputs!$D$8),Inputs!$D$9),"-")</f>
        <v>Encaissée</v>
      </c>
      <c r="M57" s="4" t="str">
        <f>IF(H57&lt;&gt;0,IF(O57=0,Inputs!$D$11,IF(AND(O57&gt;0,O57&lt;Q57),Inputs!$D$12,Inputs!$D$13)),"-")</f>
        <v>Encaissée</v>
      </c>
      <c r="N57" s="14" t="s">
        <v>199</v>
      </c>
      <c r="O57" s="13">
        <v>41566.61</v>
      </c>
      <c r="P57" s="15">
        <v>43433</v>
      </c>
      <c r="Q57" s="2">
        <f t="shared" si="7"/>
        <v>0</v>
      </c>
      <c r="R57" s="6" t="str">
        <f>IF(H57&lt;&gt;0,IF(M57&lt;&gt;Inputs!$D$13,$C$4-J57,"-"),"-")</f>
        <v>-</v>
      </c>
      <c r="S57" s="6" t="str">
        <f ca="1">IF(AND(H57&lt;&gt;0,K57&lt;$C$4),IF(M57&lt;&gt;Inputs!$D$13,$C$4-K57,"-"),"-")</f>
        <v>-</v>
      </c>
      <c r="T57" s="6">
        <f>IF(M57=Inputs!$D$9,'Invoice Tracker'!P57-'Invoice Tracker'!K57,"-")</f>
        <v>3</v>
      </c>
      <c r="U57" s="5">
        <f>IF((M57&lt;&gt;Inputs!$D$13),IF($C$4&gt;'Invoice Tracker'!K57+Inputs!$G$22,1,0),0)</f>
        <v>0</v>
      </c>
      <c r="V57" s="14">
        <v>0</v>
      </c>
      <c r="W57" s="5">
        <f t="shared" si="1"/>
        <v>0</v>
      </c>
      <c r="X57" s="1">
        <f>IF((M57&lt;&gt;Inputs!$D$13),IF($C$4&gt;'Invoice Tracker'!K57+Inputs!$G$23,1,0),0)</f>
        <v>0</v>
      </c>
      <c r="Y57" s="14">
        <v>0</v>
      </c>
      <c r="Z57" s="5">
        <f t="shared" si="2"/>
        <v>0</v>
      </c>
      <c r="AA57" s="1">
        <f>IF((M57&lt;&gt;Inputs!$D$13),IF($C$4&gt;'Invoice Tracker'!K57+Inputs!$G$24,1,0),0)</f>
        <v>0</v>
      </c>
      <c r="AB57" s="14">
        <v>0</v>
      </c>
      <c r="AC57" s="5">
        <f t="shared" si="3"/>
        <v>0</v>
      </c>
      <c r="AD57" s="1">
        <f>IF((M57&lt;&gt;Inputs!$D$13),IF($C$4&gt;'Invoice Tracker'!K57+Inputs!$G$25,1,0),0)</f>
        <v>0</v>
      </c>
      <c r="AE57" s="14">
        <v>0</v>
      </c>
      <c r="AF57" s="5">
        <f t="shared" si="4"/>
        <v>0</v>
      </c>
      <c r="AG57" s="1">
        <f>IF((M57&lt;&gt;Inputs!$D$13),IF($C$4&gt;'Invoice Tracker'!K57+Inputs!$G$26,1,0),0)</f>
        <v>0</v>
      </c>
      <c r="AH57" s="14">
        <v>0</v>
      </c>
      <c r="AI57" s="5">
        <f t="shared" si="5"/>
        <v>0</v>
      </c>
      <c r="AJ57" s="1">
        <f>IF((M57&lt;&gt;Inputs!$D$13),IF($C$4&gt;'Invoice Tracker'!K57+Inputs!$G$27,1,0),0)</f>
        <v>0</v>
      </c>
      <c r="AK57" s="14">
        <v>0</v>
      </c>
      <c r="AL57" s="5">
        <f t="shared" si="6"/>
        <v>0</v>
      </c>
    </row>
    <row r="58" spans="2:38" x14ac:dyDescent="0.2">
      <c r="B58" s="11" t="s">
        <v>306</v>
      </c>
      <c r="C58" s="12" t="s">
        <v>31</v>
      </c>
      <c r="D58" s="15">
        <v>43398</v>
      </c>
      <c r="E58" s="11" t="s">
        <v>34</v>
      </c>
      <c r="F58" s="11" t="s">
        <v>95</v>
      </c>
      <c r="G58" s="13">
        <v>23708.250000000004</v>
      </c>
      <c r="H58" s="13">
        <v>28449.9</v>
      </c>
      <c r="I58" s="14" t="s">
        <v>7</v>
      </c>
      <c r="J58" s="15">
        <v>43398</v>
      </c>
      <c r="K58" s="15">
        <v>43428</v>
      </c>
      <c r="L58" s="4" t="str">
        <f>IF(H58&lt;&gt;0,IF(Q58&gt;0,IF($C$4&gt;K58,Inputs!$D$7,Inputs!$D$8),Inputs!$D$9),"-")</f>
        <v>Encaissée</v>
      </c>
      <c r="M58" s="4" t="str">
        <f>IF(H58&lt;&gt;0,IF(O58=0,Inputs!$D$11,IF(AND(O58&gt;0,O58&lt;Q58),Inputs!$D$12,Inputs!$D$13)),"-")</f>
        <v>Encaissée</v>
      </c>
      <c r="N58" s="14" t="s">
        <v>199</v>
      </c>
      <c r="O58" s="13">
        <v>28449.9</v>
      </c>
      <c r="P58" s="15">
        <v>43436</v>
      </c>
      <c r="Q58" s="2">
        <f t="shared" si="7"/>
        <v>0</v>
      </c>
      <c r="R58" s="6" t="str">
        <f>IF(H58&lt;&gt;0,IF(M58&lt;&gt;Inputs!$D$13,$C$4-J58,"-"),"-")</f>
        <v>-</v>
      </c>
      <c r="S58" s="6" t="str">
        <f ca="1">IF(AND(H58&lt;&gt;0,K58&lt;$C$4),IF(M58&lt;&gt;Inputs!$D$13,$C$4-K58,"-"),"-")</f>
        <v>-</v>
      </c>
      <c r="T58" s="6">
        <f>IF(M58=Inputs!$D$9,'Invoice Tracker'!P58-'Invoice Tracker'!K58,"-")</f>
        <v>8</v>
      </c>
      <c r="U58" s="5">
        <f>IF((M58&lt;&gt;Inputs!$D$13),IF($C$4&gt;'Invoice Tracker'!K58+Inputs!$G$22,1,0),0)</f>
        <v>0</v>
      </c>
      <c r="V58" s="14">
        <v>0</v>
      </c>
      <c r="W58" s="5">
        <f t="shared" si="1"/>
        <v>0</v>
      </c>
      <c r="X58" s="1">
        <f>IF((M58&lt;&gt;Inputs!$D$13),IF($C$4&gt;'Invoice Tracker'!K58+Inputs!$G$23,1,0),0)</f>
        <v>0</v>
      </c>
      <c r="Y58" s="14">
        <v>0</v>
      </c>
      <c r="Z58" s="5">
        <f t="shared" si="2"/>
        <v>0</v>
      </c>
      <c r="AA58" s="1">
        <f>IF((M58&lt;&gt;Inputs!$D$13),IF($C$4&gt;'Invoice Tracker'!K58+Inputs!$G$24,1,0),0)</f>
        <v>0</v>
      </c>
      <c r="AB58" s="14">
        <v>0</v>
      </c>
      <c r="AC58" s="5">
        <f t="shared" si="3"/>
        <v>0</v>
      </c>
      <c r="AD58" s="1">
        <f>IF((M58&lt;&gt;Inputs!$D$13),IF($C$4&gt;'Invoice Tracker'!K58+Inputs!$G$25,1,0),0)</f>
        <v>0</v>
      </c>
      <c r="AE58" s="14">
        <v>0</v>
      </c>
      <c r="AF58" s="5">
        <f t="shared" si="4"/>
        <v>0</v>
      </c>
      <c r="AG58" s="1">
        <f>IF((M58&lt;&gt;Inputs!$D$13),IF($C$4&gt;'Invoice Tracker'!K58+Inputs!$G$26,1,0),0)</f>
        <v>0</v>
      </c>
      <c r="AH58" s="14">
        <v>0</v>
      </c>
      <c r="AI58" s="5">
        <f t="shared" si="5"/>
        <v>0</v>
      </c>
      <c r="AJ58" s="1">
        <f>IF((M58&lt;&gt;Inputs!$D$13),IF($C$4&gt;'Invoice Tracker'!K58+Inputs!$G$27,1,0),0)</f>
        <v>0</v>
      </c>
      <c r="AK58" s="14">
        <v>0</v>
      </c>
      <c r="AL58" s="5">
        <f t="shared" si="6"/>
        <v>0</v>
      </c>
    </row>
    <row r="59" spans="2:38" x14ac:dyDescent="0.2">
      <c r="B59" s="11" t="s">
        <v>307</v>
      </c>
      <c r="C59" s="12" t="s">
        <v>33</v>
      </c>
      <c r="D59" s="15">
        <v>43397</v>
      </c>
      <c r="E59" s="11" t="s">
        <v>11</v>
      </c>
      <c r="F59" s="11" t="s">
        <v>96</v>
      </c>
      <c r="G59" s="13">
        <v>10095.583333333334</v>
      </c>
      <c r="H59" s="13">
        <v>12114.7</v>
      </c>
      <c r="I59" s="14" t="s">
        <v>7</v>
      </c>
      <c r="J59" s="15">
        <v>43397</v>
      </c>
      <c r="K59" s="15">
        <v>43427</v>
      </c>
      <c r="L59" s="4" t="str">
        <f>IF(H59&lt;&gt;0,IF(Q59&gt;0,IF($C$4&gt;K59,Inputs!$D$7,Inputs!$D$8),Inputs!$D$9),"-")</f>
        <v>Encaissée</v>
      </c>
      <c r="M59" s="4" t="str">
        <f>IF(H59&lt;&gt;0,IF(O59=0,Inputs!$D$11,IF(AND(O59&gt;0,O59&lt;Q59),Inputs!$D$12,Inputs!$D$13)),"-")</f>
        <v>Encaissée</v>
      </c>
      <c r="N59" s="14" t="s">
        <v>199</v>
      </c>
      <c r="O59" s="13">
        <v>12114.7</v>
      </c>
      <c r="P59" s="15">
        <v>43437</v>
      </c>
      <c r="Q59" s="2">
        <f t="shared" si="7"/>
        <v>0</v>
      </c>
      <c r="R59" s="6" t="str">
        <f>IF(H59&lt;&gt;0,IF(M59&lt;&gt;Inputs!$D$13,$C$4-J59,"-"),"-")</f>
        <v>-</v>
      </c>
      <c r="S59" s="6" t="str">
        <f ca="1">IF(AND(H59&lt;&gt;0,K59&lt;$C$4),IF(M59&lt;&gt;Inputs!$D$13,$C$4-K59,"-"),"-")</f>
        <v>-</v>
      </c>
      <c r="T59" s="6">
        <f>IF(M59=Inputs!$D$9,'Invoice Tracker'!P59-'Invoice Tracker'!K59,"-")</f>
        <v>10</v>
      </c>
      <c r="U59" s="5">
        <f>IF((M59&lt;&gt;Inputs!$D$13),IF($C$4&gt;'Invoice Tracker'!K59+Inputs!$G$22,1,0),0)</f>
        <v>0</v>
      </c>
      <c r="V59" s="14">
        <v>0</v>
      </c>
      <c r="W59" s="5">
        <f t="shared" si="1"/>
        <v>0</v>
      </c>
      <c r="X59" s="1">
        <f>IF((M59&lt;&gt;Inputs!$D$13),IF($C$4&gt;'Invoice Tracker'!K59+Inputs!$G$23,1,0),0)</f>
        <v>0</v>
      </c>
      <c r="Y59" s="14">
        <v>0</v>
      </c>
      <c r="Z59" s="5">
        <f t="shared" si="2"/>
        <v>0</v>
      </c>
      <c r="AA59" s="1">
        <f>IF((M59&lt;&gt;Inputs!$D$13),IF($C$4&gt;'Invoice Tracker'!K59+Inputs!$G$24,1,0),0)</f>
        <v>0</v>
      </c>
      <c r="AB59" s="14">
        <v>0</v>
      </c>
      <c r="AC59" s="5">
        <f t="shared" si="3"/>
        <v>0</v>
      </c>
      <c r="AD59" s="1">
        <f>IF((M59&lt;&gt;Inputs!$D$13),IF($C$4&gt;'Invoice Tracker'!K59+Inputs!$G$25,1,0),0)</f>
        <v>0</v>
      </c>
      <c r="AE59" s="14">
        <v>0</v>
      </c>
      <c r="AF59" s="5">
        <f t="shared" si="4"/>
        <v>0</v>
      </c>
      <c r="AG59" s="1">
        <f>IF((M59&lt;&gt;Inputs!$D$13),IF($C$4&gt;'Invoice Tracker'!K59+Inputs!$G$26,1,0),0)</f>
        <v>0</v>
      </c>
      <c r="AH59" s="14">
        <v>0</v>
      </c>
      <c r="AI59" s="5">
        <f t="shared" si="5"/>
        <v>0</v>
      </c>
      <c r="AJ59" s="1">
        <f>IF((M59&lt;&gt;Inputs!$D$13),IF($C$4&gt;'Invoice Tracker'!K59+Inputs!$G$27,1,0),0)</f>
        <v>0</v>
      </c>
      <c r="AK59" s="14">
        <v>0</v>
      </c>
      <c r="AL59" s="5">
        <f t="shared" si="6"/>
        <v>0</v>
      </c>
    </row>
    <row r="60" spans="2:38" x14ac:dyDescent="0.2">
      <c r="B60" s="11" t="s">
        <v>308</v>
      </c>
      <c r="C60" s="12" t="s">
        <v>25</v>
      </c>
      <c r="D60" s="15">
        <v>43395</v>
      </c>
      <c r="E60" s="11" t="s">
        <v>6</v>
      </c>
      <c r="F60" s="11" t="s">
        <v>97</v>
      </c>
      <c r="G60" s="13">
        <v>9280.25</v>
      </c>
      <c r="H60" s="13">
        <v>11136.3</v>
      </c>
      <c r="I60" s="14" t="s">
        <v>7</v>
      </c>
      <c r="J60" s="15">
        <v>43395</v>
      </c>
      <c r="K60" s="15">
        <v>43425</v>
      </c>
      <c r="L60" s="4" t="str">
        <f>IF(H60&lt;&gt;0,IF(Q60&gt;0,IF($C$4&gt;K60,Inputs!$D$7,Inputs!$D$8),Inputs!$D$9),"-")</f>
        <v>Encaissée</v>
      </c>
      <c r="M60" s="4" t="str">
        <f>IF(H60&lt;&gt;0,IF(O60=0,Inputs!$D$11,IF(AND(O60&gt;0,O60&lt;Q60),Inputs!$D$12,Inputs!$D$13)),"-")</f>
        <v>Encaissée</v>
      </c>
      <c r="N60" s="14" t="s">
        <v>199</v>
      </c>
      <c r="O60" s="13">
        <v>11136.3</v>
      </c>
      <c r="P60" s="15">
        <v>43442</v>
      </c>
      <c r="Q60" s="2">
        <f t="shared" si="7"/>
        <v>0</v>
      </c>
      <c r="R60" s="6" t="str">
        <f>IF(H60&lt;&gt;0,IF(M60&lt;&gt;Inputs!$D$13,$C$4-J60,"-"),"-")</f>
        <v>-</v>
      </c>
      <c r="S60" s="6" t="str">
        <f ca="1">IF(AND(H60&lt;&gt;0,K60&lt;$C$4),IF(M60&lt;&gt;Inputs!$D$13,$C$4-K60,"-"),"-")</f>
        <v>-</v>
      </c>
      <c r="T60" s="6">
        <f>IF(M60=Inputs!$D$9,'Invoice Tracker'!P60-'Invoice Tracker'!K60,"-")</f>
        <v>17</v>
      </c>
      <c r="U60" s="5">
        <f>IF((M60&lt;&gt;Inputs!$D$13),IF($C$4&gt;'Invoice Tracker'!K60+Inputs!$G$22,1,0),0)</f>
        <v>0</v>
      </c>
      <c r="V60" s="14">
        <v>0</v>
      </c>
      <c r="W60" s="5">
        <f t="shared" si="1"/>
        <v>0</v>
      </c>
      <c r="X60" s="1">
        <f>IF((M60&lt;&gt;Inputs!$D$13),IF($C$4&gt;'Invoice Tracker'!K60+Inputs!$G$23,1,0),0)</f>
        <v>0</v>
      </c>
      <c r="Y60" s="14">
        <v>0</v>
      </c>
      <c r="Z60" s="5">
        <f t="shared" si="2"/>
        <v>0</v>
      </c>
      <c r="AA60" s="1">
        <f>IF((M60&lt;&gt;Inputs!$D$13),IF($C$4&gt;'Invoice Tracker'!K60+Inputs!$G$24,1,0),0)</f>
        <v>0</v>
      </c>
      <c r="AB60" s="14">
        <v>0</v>
      </c>
      <c r="AC60" s="5">
        <f t="shared" si="3"/>
        <v>0</v>
      </c>
      <c r="AD60" s="1">
        <f>IF((M60&lt;&gt;Inputs!$D$13),IF($C$4&gt;'Invoice Tracker'!K60+Inputs!$G$25,1,0),0)</f>
        <v>0</v>
      </c>
      <c r="AE60" s="14">
        <v>0</v>
      </c>
      <c r="AF60" s="5">
        <f t="shared" si="4"/>
        <v>0</v>
      </c>
      <c r="AG60" s="1">
        <f>IF((M60&lt;&gt;Inputs!$D$13),IF($C$4&gt;'Invoice Tracker'!K60+Inputs!$G$26,1,0),0)</f>
        <v>0</v>
      </c>
      <c r="AH60" s="14">
        <v>0</v>
      </c>
      <c r="AI60" s="5">
        <f t="shared" si="5"/>
        <v>0</v>
      </c>
      <c r="AJ60" s="1">
        <f>IF((M60&lt;&gt;Inputs!$D$13),IF($C$4&gt;'Invoice Tracker'!K60+Inputs!$G$27,1,0),0)</f>
        <v>0</v>
      </c>
      <c r="AK60" s="14">
        <v>0</v>
      </c>
      <c r="AL60" s="5">
        <f t="shared" si="6"/>
        <v>0</v>
      </c>
    </row>
    <row r="61" spans="2:38" x14ac:dyDescent="0.2">
      <c r="B61" s="11" t="s">
        <v>309</v>
      </c>
      <c r="C61" s="12" t="s">
        <v>5</v>
      </c>
      <c r="D61" s="15">
        <v>43394</v>
      </c>
      <c r="E61" s="11" t="s">
        <v>6</v>
      </c>
      <c r="F61" s="11" t="s">
        <v>98</v>
      </c>
      <c r="G61" s="13">
        <v>27640.383333333335</v>
      </c>
      <c r="H61" s="13">
        <v>33168.46</v>
      </c>
      <c r="I61" s="14" t="s">
        <v>7</v>
      </c>
      <c r="J61" s="15">
        <v>43394</v>
      </c>
      <c r="K61" s="15">
        <v>43424</v>
      </c>
      <c r="L61" s="4" t="str">
        <f>IF(H61&lt;&gt;0,IF(Q61&gt;0,IF($C$4&gt;K61,Inputs!$D$7,Inputs!$D$8),Inputs!$D$9),"-")</f>
        <v>Encaissée</v>
      </c>
      <c r="M61" s="4" t="str">
        <f>IF(H61&lt;&gt;0,IF(O61=0,Inputs!$D$11,IF(AND(O61&gt;0,O61&lt;Q61),Inputs!$D$12,Inputs!$D$13)),"-")</f>
        <v>Encaissée</v>
      </c>
      <c r="N61" s="14" t="s">
        <v>199</v>
      </c>
      <c r="O61" s="13">
        <v>33168.46</v>
      </c>
      <c r="P61" s="15">
        <v>43457</v>
      </c>
      <c r="Q61" s="2">
        <f t="shared" si="7"/>
        <v>0</v>
      </c>
      <c r="R61" s="6" t="str">
        <f>IF(H61&lt;&gt;0,IF(M61&lt;&gt;Inputs!$D$13,$C$4-J61,"-"),"-")</f>
        <v>-</v>
      </c>
      <c r="S61" s="6" t="str">
        <f ca="1">IF(AND(H61&lt;&gt;0,K61&lt;$C$4),IF(M61&lt;&gt;Inputs!$D$13,$C$4-K61,"-"),"-")</f>
        <v>-</v>
      </c>
      <c r="T61" s="6">
        <f>IF(M61=Inputs!$D$9,'Invoice Tracker'!P61-'Invoice Tracker'!K61,"-")</f>
        <v>33</v>
      </c>
      <c r="U61" s="5">
        <f>IF((M61&lt;&gt;Inputs!$D$13),IF($C$4&gt;'Invoice Tracker'!K61+Inputs!$G$22,1,0),0)</f>
        <v>0</v>
      </c>
      <c r="V61" s="14">
        <v>0</v>
      </c>
      <c r="W61" s="5">
        <f t="shared" si="1"/>
        <v>0</v>
      </c>
      <c r="X61" s="1">
        <f>IF((M61&lt;&gt;Inputs!$D$13),IF($C$4&gt;'Invoice Tracker'!K61+Inputs!$G$23,1,0),0)</f>
        <v>0</v>
      </c>
      <c r="Y61" s="14">
        <v>0</v>
      </c>
      <c r="Z61" s="5">
        <f t="shared" si="2"/>
        <v>0</v>
      </c>
      <c r="AA61" s="1">
        <f>IF((M61&lt;&gt;Inputs!$D$13),IF($C$4&gt;'Invoice Tracker'!K61+Inputs!$G$24,1,0),0)</f>
        <v>0</v>
      </c>
      <c r="AB61" s="14">
        <v>0</v>
      </c>
      <c r="AC61" s="5">
        <f t="shared" si="3"/>
        <v>0</v>
      </c>
      <c r="AD61" s="1">
        <f>IF((M61&lt;&gt;Inputs!$D$13),IF($C$4&gt;'Invoice Tracker'!K61+Inputs!$G$25,1,0),0)</f>
        <v>0</v>
      </c>
      <c r="AE61" s="14">
        <v>0</v>
      </c>
      <c r="AF61" s="5">
        <f t="shared" si="4"/>
        <v>0</v>
      </c>
      <c r="AG61" s="1">
        <f>IF((M61&lt;&gt;Inputs!$D$13),IF($C$4&gt;'Invoice Tracker'!K61+Inputs!$G$26,1,0),0)</f>
        <v>0</v>
      </c>
      <c r="AH61" s="14">
        <v>0</v>
      </c>
      <c r="AI61" s="5">
        <f t="shared" si="5"/>
        <v>0</v>
      </c>
      <c r="AJ61" s="1">
        <f>IF((M61&lt;&gt;Inputs!$D$13),IF($C$4&gt;'Invoice Tracker'!K61+Inputs!$G$27,1,0),0)</f>
        <v>0</v>
      </c>
      <c r="AK61" s="14">
        <v>0</v>
      </c>
      <c r="AL61" s="5">
        <f t="shared" si="6"/>
        <v>0</v>
      </c>
    </row>
    <row r="62" spans="2:38" x14ac:dyDescent="0.2">
      <c r="B62" s="11" t="s">
        <v>310</v>
      </c>
      <c r="C62" s="12" t="s">
        <v>29</v>
      </c>
      <c r="D62" s="15">
        <v>43392</v>
      </c>
      <c r="E62" s="11" t="s">
        <v>9</v>
      </c>
      <c r="F62" s="11" t="s">
        <v>99</v>
      </c>
      <c r="G62" s="13">
        <v>12614.783333333333</v>
      </c>
      <c r="H62" s="13">
        <v>15137.74</v>
      </c>
      <c r="I62" s="14" t="s">
        <v>7</v>
      </c>
      <c r="J62" s="15">
        <v>43392</v>
      </c>
      <c r="K62" s="15">
        <v>43422</v>
      </c>
      <c r="L62" s="4" t="str">
        <f>IF(H62&lt;&gt;0,IF(Q62&gt;0,IF($C$4&gt;K62,Inputs!$D$7,Inputs!$D$8),Inputs!$D$9),"-")</f>
        <v>Encaissée</v>
      </c>
      <c r="M62" s="4" t="str">
        <f>IF(H62&lt;&gt;0,IF(O62=0,Inputs!$D$11,IF(AND(O62&gt;0,O62&lt;Q62),Inputs!$D$12,Inputs!$D$13)),"-")</f>
        <v>Encaissée</v>
      </c>
      <c r="N62" s="14" t="s">
        <v>199</v>
      </c>
      <c r="O62" s="13">
        <v>15137.74</v>
      </c>
      <c r="P62" s="15">
        <v>43430</v>
      </c>
      <c r="Q62" s="2">
        <f t="shared" si="7"/>
        <v>0</v>
      </c>
      <c r="R62" s="6" t="str">
        <f>IF(H62&lt;&gt;0,IF(M62&lt;&gt;Inputs!$D$13,$C$4-J62,"-"),"-")</f>
        <v>-</v>
      </c>
      <c r="S62" s="6" t="str">
        <f ca="1">IF(AND(H62&lt;&gt;0,K62&lt;$C$4),IF(M62&lt;&gt;Inputs!$D$13,$C$4-K62,"-"),"-")</f>
        <v>-</v>
      </c>
      <c r="T62" s="6">
        <f>IF(M62=Inputs!$D$9,'Invoice Tracker'!P62-'Invoice Tracker'!K62,"-")</f>
        <v>8</v>
      </c>
      <c r="U62" s="5">
        <f>IF((M62&lt;&gt;Inputs!$D$13),IF($C$4&gt;'Invoice Tracker'!K62+Inputs!$G$22,1,0),0)</f>
        <v>0</v>
      </c>
      <c r="V62" s="14">
        <v>0</v>
      </c>
      <c r="W62" s="5">
        <f t="shared" si="1"/>
        <v>0</v>
      </c>
      <c r="X62" s="1">
        <f>IF((M62&lt;&gt;Inputs!$D$13),IF($C$4&gt;'Invoice Tracker'!K62+Inputs!$G$23,1,0),0)</f>
        <v>0</v>
      </c>
      <c r="Y62" s="14">
        <v>0</v>
      </c>
      <c r="Z62" s="5">
        <f t="shared" si="2"/>
        <v>0</v>
      </c>
      <c r="AA62" s="1">
        <f>IF((M62&lt;&gt;Inputs!$D$13),IF($C$4&gt;'Invoice Tracker'!K62+Inputs!$G$24,1,0),0)</f>
        <v>0</v>
      </c>
      <c r="AB62" s="14">
        <v>0</v>
      </c>
      <c r="AC62" s="5">
        <f t="shared" si="3"/>
        <v>0</v>
      </c>
      <c r="AD62" s="1">
        <f>IF((M62&lt;&gt;Inputs!$D$13),IF($C$4&gt;'Invoice Tracker'!K62+Inputs!$G$25,1,0),0)</f>
        <v>0</v>
      </c>
      <c r="AE62" s="14">
        <v>0</v>
      </c>
      <c r="AF62" s="5">
        <f t="shared" si="4"/>
        <v>0</v>
      </c>
      <c r="AG62" s="1">
        <f>IF((M62&lt;&gt;Inputs!$D$13),IF($C$4&gt;'Invoice Tracker'!K62+Inputs!$G$26,1,0),0)</f>
        <v>0</v>
      </c>
      <c r="AH62" s="14">
        <v>0</v>
      </c>
      <c r="AI62" s="5">
        <f t="shared" si="5"/>
        <v>0</v>
      </c>
      <c r="AJ62" s="1">
        <f>IF((M62&lt;&gt;Inputs!$D$13),IF($C$4&gt;'Invoice Tracker'!K62+Inputs!$G$27,1,0),0)</f>
        <v>0</v>
      </c>
      <c r="AK62" s="14">
        <v>0</v>
      </c>
      <c r="AL62" s="5">
        <f t="shared" si="6"/>
        <v>0</v>
      </c>
    </row>
    <row r="63" spans="2:38" x14ac:dyDescent="0.2">
      <c r="B63" s="11" t="s">
        <v>311</v>
      </c>
      <c r="C63" s="12" t="s">
        <v>23</v>
      </c>
      <c r="D63" s="15">
        <v>43391</v>
      </c>
      <c r="E63" s="11" t="s">
        <v>34</v>
      </c>
      <c r="F63" s="11" t="s">
        <v>100</v>
      </c>
      <c r="G63" s="13">
        <v>39908.35</v>
      </c>
      <c r="H63" s="13">
        <v>47890.02</v>
      </c>
      <c r="I63" s="14" t="s">
        <v>7</v>
      </c>
      <c r="J63" s="15">
        <v>43391</v>
      </c>
      <c r="K63" s="15">
        <v>43421</v>
      </c>
      <c r="L63" s="4" t="str">
        <f>IF(H63&lt;&gt;0,IF(Q63&gt;0,IF($C$4&gt;K63,Inputs!$D$7,Inputs!$D$8),Inputs!$D$9),"-")</f>
        <v>Encaissée</v>
      </c>
      <c r="M63" s="4" t="str">
        <f>IF(H63&lt;&gt;0,IF(O63=0,Inputs!$D$11,IF(AND(O63&gt;0,O63&lt;Q63),Inputs!$D$12,Inputs!$D$13)),"-")</f>
        <v>Encaissée</v>
      </c>
      <c r="N63" s="14" t="s">
        <v>199</v>
      </c>
      <c r="O63" s="13">
        <v>47890.02</v>
      </c>
      <c r="P63" s="15">
        <v>43459</v>
      </c>
      <c r="Q63" s="2">
        <f t="shared" si="7"/>
        <v>0</v>
      </c>
      <c r="R63" s="6" t="str">
        <f>IF(H63&lt;&gt;0,IF(M63&lt;&gt;Inputs!$D$13,$C$4-J63,"-"),"-")</f>
        <v>-</v>
      </c>
      <c r="S63" s="6" t="str">
        <f ca="1">IF(AND(H63&lt;&gt;0,K63&lt;$C$4),IF(M63&lt;&gt;Inputs!$D$13,$C$4-K63,"-"),"-")</f>
        <v>-</v>
      </c>
      <c r="T63" s="6">
        <f>IF(M63=Inputs!$D$9,'Invoice Tracker'!P63-'Invoice Tracker'!K63,"-")</f>
        <v>38</v>
      </c>
      <c r="U63" s="5">
        <f>IF((M63&lt;&gt;Inputs!$D$13),IF($C$4&gt;'Invoice Tracker'!K63+Inputs!$G$22,1,0),0)</f>
        <v>0</v>
      </c>
      <c r="V63" s="14">
        <v>0</v>
      </c>
      <c r="W63" s="5">
        <f t="shared" si="1"/>
        <v>0</v>
      </c>
      <c r="X63" s="1">
        <f>IF((M63&lt;&gt;Inputs!$D$13),IF($C$4&gt;'Invoice Tracker'!K63+Inputs!$G$23,1,0),0)</f>
        <v>0</v>
      </c>
      <c r="Y63" s="14">
        <v>0</v>
      </c>
      <c r="Z63" s="5">
        <f t="shared" si="2"/>
        <v>0</v>
      </c>
      <c r="AA63" s="1">
        <f>IF((M63&lt;&gt;Inputs!$D$13),IF($C$4&gt;'Invoice Tracker'!K63+Inputs!$G$24,1,0),0)</f>
        <v>0</v>
      </c>
      <c r="AB63" s="14">
        <v>0</v>
      </c>
      <c r="AC63" s="5">
        <f t="shared" si="3"/>
        <v>0</v>
      </c>
      <c r="AD63" s="1">
        <f>IF((M63&lt;&gt;Inputs!$D$13),IF($C$4&gt;'Invoice Tracker'!K63+Inputs!$G$25,1,0),0)</f>
        <v>0</v>
      </c>
      <c r="AE63" s="14">
        <v>0</v>
      </c>
      <c r="AF63" s="5">
        <f t="shared" si="4"/>
        <v>0</v>
      </c>
      <c r="AG63" s="1">
        <f>IF((M63&lt;&gt;Inputs!$D$13),IF($C$4&gt;'Invoice Tracker'!K63+Inputs!$G$26,1,0),0)</f>
        <v>0</v>
      </c>
      <c r="AH63" s="14">
        <v>0</v>
      </c>
      <c r="AI63" s="5">
        <f t="shared" si="5"/>
        <v>0</v>
      </c>
      <c r="AJ63" s="1">
        <f>IF((M63&lt;&gt;Inputs!$D$13),IF($C$4&gt;'Invoice Tracker'!K63+Inputs!$G$27,1,0),0)</f>
        <v>0</v>
      </c>
      <c r="AK63" s="14">
        <v>0</v>
      </c>
      <c r="AL63" s="5">
        <f t="shared" si="6"/>
        <v>0</v>
      </c>
    </row>
    <row r="64" spans="2:38" x14ac:dyDescent="0.2">
      <c r="B64" s="11" t="s">
        <v>312</v>
      </c>
      <c r="C64" s="12" t="s">
        <v>35</v>
      </c>
      <c r="D64" s="15">
        <v>43389</v>
      </c>
      <c r="E64" s="11" t="s">
        <v>13</v>
      </c>
      <c r="F64" s="11" t="s">
        <v>101</v>
      </c>
      <c r="G64" s="13">
        <v>8951.4833333333336</v>
      </c>
      <c r="H64" s="13">
        <v>10741.78</v>
      </c>
      <c r="I64" s="14" t="s">
        <v>7</v>
      </c>
      <c r="J64" s="15">
        <v>43389</v>
      </c>
      <c r="K64" s="15">
        <v>43419</v>
      </c>
      <c r="L64" s="4" t="str">
        <f>IF(H64&lt;&gt;0,IF(Q64&gt;0,IF($C$4&gt;K64,Inputs!$D$7,Inputs!$D$8),Inputs!$D$9),"-")</f>
        <v>Encaissée</v>
      </c>
      <c r="M64" s="4" t="str">
        <f>IF(H64&lt;&gt;0,IF(O64=0,Inputs!$D$11,IF(AND(O64&gt;0,O64&lt;Q64),Inputs!$D$12,Inputs!$D$13)),"-")</f>
        <v>Encaissée</v>
      </c>
      <c r="N64" s="14" t="s">
        <v>199</v>
      </c>
      <c r="O64" s="13">
        <v>10741.78</v>
      </c>
      <c r="P64" s="15">
        <v>43451</v>
      </c>
      <c r="Q64" s="2">
        <f t="shared" si="7"/>
        <v>0</v>
      </c>
      <c r="R64" s="6" t="str">
        <f>IF(H64&lt;&gt;0,IF(M64&lt;&gt;Inputs!$D$13,$C$4-J64,"-"),"-")</f>
        <v>-</v>
      </c>
      <c r="S64" s="6" t="str">
        <f ca="1">IF(AND(H64&lt;&gt;0,K64&lt;$C$4),IF(M64&lt;&gt;Inputs!$D$13,$C$4-K64,"-"),"-")</f>
        <v>-</v>
      </c>
      <c r="T64" s="6">
        <f>IF(M64=Inputs!$D$9,'Invoice Tracker'!P64-'Invoice Tracker'!K64,"-")</f>
        <v>32</v>
      </c>
      <c r="U64" s="5">
        <f>IF((M64&lt;&gt;Inputs!$D$13),IF($C$4&gt;'Invoice Tracker'!K64+Inputs!$G$22,1,0),0)</f>
        <v>0</v>
      </c>
      <c r="V64" s="14">
        <v>0</v>
      </c>
      <c r="W64" s="5">
        <f t="shared" si="1"/>
        <v>0</v>
      </c>
      <c r="X64" s="1">
        <f>IF((M64&lt;&gt;Inputs!$D$13),IF($C$4&gt;'Invoice Tracker'!K64+Inputs!$G$23,1,0),0)</f>
        <v>0</v>
      </c>
      <c r="Y64" s="14">
        <v>0</v>
      </c>
      <c r="Z64" s="5">
        <f t="shared" si="2"/>
        <v>0</v>
      </c>
      <c r="AA64" s="1">
        <f>IF((M64&lt;&gt;Inputs!$D$13),IF($C$4&gt;'Invoice Tracker'!K64+Inputs!$G$24,1,0),0)</f>
        <v>0</v>
      </c>
      <c r="AB64" s="14">
        <v>0</v>
      </c>
      <c r="AC64" s="5">
        <f t="shared" si="3"/>
        <v>0</v>
      </c>
      <c r="AD64" s="1">
        <f>IF((M64&lt;&gt;Inputs!$D$13),IF($C$4&gt;'Invoice Tracker'!K64+Inputs!$G$25,1,0),0)</f>
        <v>0</v>
      </c>
      <c r="AE64" s="14">
        <v>0</v>
      </c>
      <c r="AF64" s="5">
        <f t="shared" si="4"/>
        <v>0</v>
      </c>
      <c r="AG64" s="1">
        <f>IF((M64&lt;&gt;Inputs!$D$13),IF($C$4&gt;'Invoice Tracker'!K64+Inputs!$G$26,1,0),0)</f>
        <v>0</v>
      </c>
      <c r="AH64" s="14">
        <v>0</v>
      </c>
      <c r="AI64" s="5">
        <f t="shared" si="5"/>
        <v>0</v>
      </c>
      <c r="AJ64" s="1">
        <f>IF((M64&lt;&gt;Inputs!$D$13),IF($C$4&gt;'Invoice Tracker'!K64+Inputs!$G$27,1,0),0)</f>
        <v>0</v>
      </c>
      <c r="AK64" s="14">
        <v>0</v>
      </c>
      <c r="AL64" s="5">
        <f t="shared" si="6"/>
        <v>0</v>
      </c>
    </row>
    <row r="65" spans="2:38" x14ac:dyDescent="0.2">
      <c r="B65" s="11" t="s">
        <v>313</v>
      </c>
      <c r="C65" s="12" t="s">
        <v>24</v>
      </c>
      <c r="D65" s="15" t="s">
        <v>41</v>
      </c>
      <c r="E65" s="11" t="s">
        <v>15</v>
      </c>
      <c r="F65" s="11" t="s">
        <v>102</v>
      </c>
      <c r="G65" s="13">
        <v>21082.025000000001</v>
      </c>
      <c r="H65" s="13">
        <v>25298.43</v>
      </c>
      <c r="I65" s="14" t="s">
        <v>7</v>
      </c>
      <c r="J65" s="15">
        <v>43388</v>
      </c>
      <c r="K65" s="15">
        <v>43418</v>
      </c>
      <c r="L65" s="4" t="str">
        <f>IF(H65&lt;&gt;0,IF(Q65&gt;0,IF($C$4&gt;K65,Inputs!$D$7,Inputs!$D$8),Inputs!$D$9),"-")</f>
        <v>Encaissée</v>
      </c>
      <c r="M65" s="4" t="str">
        <f>IF(H65&lt;&gt;0,IF(O65=0,Inputs!$D$11,IF(AND(O65&gt;0,O65&lt;Q65),Inputs!$D$12,Inputs!$D$13)),"-")</f>
        <v>Encaissée</v>
      </c>
      <c r="N65" s="14" t="s">
        <v>199</v>
      </c>
      <c r="O65" s="13">
        <v>25298.43</v>
      </c>
      <c r="P65" s="15">
        <v>43449</v>
      </c>
      <c r="Q65" s="2">
        <f t="shared" si="7"/>
        <v>0</v>
      </c>
      <c r="R65" s="6" t="str">
        <f>IF(H65&lt;&gt;0,IF(M65&lt;&gt;Inputs!$D$13,$C$4-J65,"-"),"-")</f>
        <v>-</v>
      </c>
      <c r="S65" s="6" t="str">
        <f ca="1">IF(AND(H65&lt;&gt;0,K65&lt;$C$4),IF(M65&lt;&gt;Inputs!$D$13,$C$4-K65,"-"),"-")</f>
        <v>-</v>
      </c>
      <c r="T65" s="6">
        <f>IF(M65=Inputs!$D$9,'Invoice Tracker'!P65-'Invoice Tracker'!K65,"-")</f>
        <v>31</v>
      </c>
      <c r="U65" s="5">
        <f>IF((M65&lt;&gt;Inputs!$D$13),IF($C$4&gt;'Invoice Tracker'!K65+Inputs!$G$22,1,0),0)</f>
        <v>0</v>
      </c>
      <c r="V65" s="14">
        <v>0</v>
      </c>
      <c r="W65" s="5">
        <f t="shared" si="1"/>
        <v>0</v>
      </c>
      <c r="X65" s="1">
        <f>IF((M65&lt;&gt;Inputs!$D$13),IF($C$4&gt;'Invoice Tracker'!K65+Inputs!$G$23,1,0),0)</f>
        <v>0</v>
      </c>
      <c r="Y65" s="14">
        <v>0</v>
      </c>
      <c r="Z65" s="5">
        <f t="shared" si="2"/>
        <v>0</v>
      </c>
      <c r="AA65" s="1">
        <f>IF((M65&lt;&gt;Inputs!$D$13),IF($C$4&gt;'Invoice Tracker'!K65+Inputs!$G$24,1,0),0)</f>
        <v>0</v>
      </c>
      <c r="AB65" s="14">
        <v>0</v>
      </c>
      <c r="AC65" s="5">
        <f t="shared" si="3"/>
        <v>0</v>
      </c>
      <c r="AD65" s="1">
        <f>IF((M65&lt;&gt;Inputs!$D$13),IF($C$4&gt;'Invoice Tracker'!K65+Inputs!$G$25,1,0),0)</f>
        <v>0</v>
      </c>
      <c r="AE65" s="14">
        <v>0</v>
      </c>
      <c r="AF65" s="5">
        <f t="shared" si="4"/>
        <v>0</v>
      </c>
      <c r="AG65" s="1">
        <f>IF((M65&lt;&gt;Inputs!$D$13),IF($C$4&gt;'Invoice Tracker'!K65+Inputs!$G$26,1,0),0)</f>
        <v>0</v>
      </c>
      <c r="AH65" s="14">
        <v>0</v>
      </c>
      <c r="AI65" s="5">
        <f t="shared" si="5"/>
        <v>0</v>
      </c>
      <c r="AJ65" s="1">
        <f>IF((M65&lt;&gt;Inputs!$D$13),IF($C$4&gt;'Invoice Tracker'!K65+Inputs!$G$27,1,0),0)</f>
        <v>0</v>
      </c>
      <c r="AK65" s="14">
        <v>0</v>
      </c>
      <c r="AL65" s="5">
        <f t="shared" si="6"/>
        <v>0</v>
      </c>
    </row>
    <row r="66" spans="2:38" x14ac:dyDescent="0.2">
      <c r="B66" s="11" t="s">
        <v>314</v>
      </c>
      <c r="C66" s="12" t="s">
        <v>32</v>
      </c>
      <c r="D66" s="15">
        <v>43386</v>
      </c>
      <c r="E66" s="11" t="s">
        <v>13</v>
      </c>
      <c r="F66" s="11" t="s">
        <v>103</v>
      </c>
      <c r="G66" s="13">
        <v>28023.433333333338</v>
      </c>
      <c r="H66" s="13">
        <v>33628.120000000003</v>
      </c>
      <c r="I66" s="14" t="s">
        <v>7</v>
      </c>
      <c r="J66" s="15">
        <v>43386</v>
      </c>
      <c r="K66" s="15">
        <v>43416</v>
      </c>
      <c r="L66" s="4" t="str">
        <f>IF(H66&lt;&gt;0,IF(Q66&gt;0,IF($C$4&gt;K66,Inputs!$D$7,Inputs!$D$8),Inputs!$D$9),"-")</f>
        <v>Encaissée</v>
      </c>
      <c r="M66" s="4" t="str">
        <f>IF(H66&lt;&gt;0,IF(O66=0,Inputs!$D$11,IF(AND(O66&gt;0,O66&lt;Q66),Inputs!$D$12,Inputs!$D$13)),"-")</f>
        <v>Encaissée</v>
      </c>
      <c r="N66" s="14" t="s">
        <v>199</v>
      </c>
      <c r="O66" s="13">
        <v>33628.120000000003</v>
      </c>
      <c r="P66" s="15">
        <v>43450</v>
      </c>
      <c r="Q66" s="2">
        <f t="shared" si="7"/>
        <v>0</v>
      </c>
      <c r="R66" s="6" t="str">
        <f>IF(H66&lt;&gt;0,IF(M66&lt;&gt;Inputs!$D$13,$C$4-J66,"-"),"-")</f>
        <v>-</v>
      </c>
      <c r="S66" s="6" t="str">
        <f ca="1">IF(AND(H66&lt;&gt;0,K66&lt;$C$4),IF(M66&lt;&gt;Inputs!$D$13,$C$4-K66,"-"),"-")</f>
        <v>-</v>
      </c>
      <c r="T66" s="6">
        <f>IF(M66=Inputs!$D$9,'Invoice Tracker'!P66-'Invoice Tracker'!K66,"-")</f>
        <v>34</v>
      </c>
      <c r="U66" s="5">
        <f>IF((M66&lt;&gt;Inputs!$D$13),IF($C$4&gt;'Invoice Tracker'!K66+Inputs!$G$22,1,0),0)</f>
        <v>0</v>
      </c>
      <c r="V66" s="14">
        <v>0</v>
      </c>
      <c r="W66" s="5">
        <f t="shared" si="1"/>
        <v>0</v>
      </c>
      <c r="X66" s="1">
        <f>IF((M66&lt;&gt;Inputs!$D$13),IF($C$4&gt;'Invoice Tracker'!K66+Inputs!$G$23,1,0),0)</f>
        <v>0</v>
      </c>
      <c r="Y66" s="14">
        <v>0</v>
      </c>
      <c r="Z66" s="5">
        <f t="shared" si="2"/>
        <v>0</v>
      </c>
      <c r="AA66" s="1">
        <f>IF((M66&lt;&gt;Inputs!$D$13),IF($C$4&gt;'Invoice Tracker'!K66+Inputs!$G$24,1,0),0)</f>
        <v>0</v>
      </c>
      <c r="AB66" s="14">
        <v>0</v>
      </c>
      <c r="AC66" s="5">
        <f t="shared" si="3"/>
        <v>0</v>
      </c>
      <c r="AD66" s="1">
        <f>IF((M66&lt;&gt;Inputs!$D$13),IF($C$4&gt;'Invoice Tracker'!K66+Inputs!$G$25,1,0),0)</f>
        <v>0</v>
      </c>
      <c r="AE66" s="14">
        <v>0</v>
      </c>
      <c r="AF66" s="5">
        <f t="shared" si="4"/>
        <v>0</v>
      </c>
      <c r="AG66" s="1">
        <f>IF((M66&lt;&gt;Inputs!$D$13),IF($C$4&gt;'Invoice Tracker'!K66+Inputs!$G$26,1,0),0)</f>
        <v>0</v>
      </c>
      <c r="AH66" s="14">
        <v>0</v>
      </c>
      <c r="AI66" s="5">
        <f t="shared" si="5"/>
        <v>0</v>
      </c>
      <c r="AJ66" s="1">
        <f>IF((M66&lt;&gt;Inputs!$D$13),IF($C$4&gt;'Invoice Tracker'!K66+Inputs!$G$27,1,0),0)</f>
        <v>0</v>
      </c>
      <c r="AK66" s="14">
        <v>0</v>
      </c>
      <c r="AL66" s="5">
        <f t="shared" si="6"/>
        <v>0</v>
      </c>
    </row>
    <row r="67" spans="2:38" x14ac:dyDescent="0.2">
      <c r="B67" s="11" t="s">
        <v>315</v>
      </c>
      <c r="C67" s="12" t="s">
        <v>26</v>
      </c>
      <c r="D67" s="15">
        <v>43385</v>
      </c>
      <c r="E67" s="11" t="s">
        <v>15</v>
      </c>
      <c r="F67" s="11" t="s">
        <v>104</v>
      </c>
      <c r="G67" s="13">
        <v>28530.65</v>
      </c>
      <c r="H67" s="13">
        <v>34236.78</v>
      </c>
      <c r="I67" s="14" t="s">
        <v>7</v>
      </c>
      <c r="J67" s="15">
        <v>43385</v>
      </c>
      <c r="K67" s="15">
        <v>43415</v>
      </c>
      <c r="L67" s="4" t="str">
        <f>IF(H67&lt;&gt;0,IF(Q67&gt;0,IF($C$4&gt;K67,Inputs!$D$7,Inputs!$D$8),Inputs!$D$9),"-")</f>
        <v>Encaissée</v>
      </c>
      <c r="M67" s="4" t="str">
        <f>IF(H67&lt;&gt;0,IF(O67=0,Inputs!$D$11,IF(AND(O67&gt;0,O67&lt;Q67),Inputs!$D$12,Inputs!$D$13)),"-")</f>
        <v>Encaissée</v>
      </c>
      <c r="N67" s="14" t="s">
        <v>199</v>
      </c>
      <c r="O67" s="13">
        <v>34236.78</v>
      </c>
      <c r="P67" s="15">
        <v>43431</v>
      </c>
      <c r="Q67" s="2">
        <f t="shared" si="7"/>
        <v>0</v>
      </c>
      <c r="R67" s="6" t="str">
        <f>IF(H67&lt;&gt;0,IF(M67&lt;&gt;Inputs!$D$13,$C$4-J67,"-"),"-")</f>
        <v>-</v>
      </c>
      <c r="S67" s="6" t="str">
        <f ca="1">IF(AND(H67&lt;&gt;0,K67&lt;$C$4),IF(M67&lt;&gt;Inputs!$D$13,$C$4-K67,"-"),"-")</f>
        <v>-</v>
      </c>
      <c r="T67" s="6">
        <f>IF(M67=Inputs!$D$9,'Invoice Tracker'!P67-'Invoice Tracker'!K67,"-")</f>
        <v>16</v>
      </c>
      <c r="U67" s="5">
        <f>IF((M67&lt;&gt;Inputs!$D$13),IF($C$4&gt;'Invoice Tracker'!K67+Inputs!$G$22,1,0),0)</f>
        <v>0</v>
      </c>
      <c r="V67" s="14">
        <v>0</v>
      </c>
      <c r="W67" s="5">
        <f t="shared" si="1"/>
        <v>0</v>
      </c>
      <c r="X67" s="1">
        <f>IF((M67&lt;&gt;Inputs!$D$13),IF($C$4&gt;'Invoice Tracker'!K67+Inputs!$G$23,1,0),0)</f>
        <v>0</v>
      </c>
      <c r="Y67" s="14">
        <v>0</v>
      </c>
      <c r="Z67" s="5">
        <f t="shared" si="2"/>
        <v>0</v>
      </c>
      <c r="AA67" s="1">
        <f>IF((M67&lt;&gt;Inputs!$D$13),IF($C$4&gt;'Invoice Tracker'!K67+Inputs!$G$24,1,0),0)</f>
        <v>0</v>
      </c>
      <c r="AB67" s="14">
        <v>0</v>
      </c>
      <c r="AC67" s="5">
        <f t="shared" si="3"/>
        <v>0</v>
      </c>
      <c r="AD67" s="1">
        <f>IF((M67&lt;&gt;Inputs!$D$13),IF($C$4&gt;'Invoice Tracker'!K67+Inputs!$G$25,1,0),0)</f>
        <v>0</v>
      </c>
      <c r="AE67" s="14">
        <v>0</v>
      </c>
      <c r="AF67" s="5">
        <f t="shared" si="4"/>
        <v>0</v>
      </c>
      <c r="AG67" s="1">
        <f>IF((M67&lt;&gt;Inputs!$D$13),IF($C$4&gt;'Invoice Tracker'!K67+Inputs!$G$26,1,0),0)</f>
        <v>0</v>
      </c>
      <c r="AH67" s="14">
        <v>0</v>
      </c>
      <c r="AI67" s="5">
        <f t="shared" si="5"/>
        <v>0</v>
      </c>
      <c r="AJ67" s="1">
        <f>IF((M67&lt;&gt;Inputs!$D$13),IF($C$4&gt;'Invoice Tracker'!K67+Inputs!$G$27,1,0),0)</f>
        <v>0</v>
      </c>
      <c r="AK67" s="14">
        <v>0</v>
      </c>
      <c r="AL67" s="5">
        <f t="shared" si="6"/>
        <v>0</v>
      </c>
    </row>
    <row r="68" spans="2:38" x14ac:dyDescent="0.2">
      <c r="B68" s="11" t="s">
        <v>316</v>
      </c>
      <c r="C68" s="12" t="s">
        <v>31</v>
      </c>
      <c r="D68" s="15">
        <v>43383</v>
      </c>
      <c r="E68" s="11" t="s">
        <v>27</v>
      </c>
      <c r="F68" s="11" t="s">
        <v>105</v>
      </c>
      <c r="G68" s="13">
        <v>12595.291666666668</v>
      </c>
      <c r="H68" s="13">
        <v>15114.35</v>
      </c>
      <c r="I68" s="14" t="s">
        <v>7</v>
      </c>
      <c r="J68" s="15">
        <v>43383</v>
      </c>
      <c r="K68" s="15">
        <v>43413</v>
      </c>
      <c r="L68" s="4" t="str">
        <f>IF(H68&lt;&gt;0,IF(Q68&gt;0,IF($C$4&gt;K68,Inputs!$D$7,Inputs!$D$8),Inputs!$D$9),"-")</f>
        <v>Encaissée</v>
      </c>
      <c r="M68" s="4" t="str">
        <f>IF(H68&lt;&gt;0,IF(O68=0,Inputs!$D$11,IF(AND(O68&gt;0,O68&lt;Q68),Inputs!$D$12,Inputs!$D$13)),"-")</f>
        <v>Encaissée</v>
      </c>
      <c r="N68" s="14" t="s">
        <v>199</v>
      </c>
      <c r="O68" s="13">
        <v>15114.35</v>
      </c>
      <c r="P68" s="15">
        <v>43440</v>
      </c>
      <c r="Q68" s="2">
        <f t="shared" si="7"/>
        <v>0</v>
      </c>
      <c r="R68" s="6" t="str">
        <f>IF(H68&lt;&gt;0,IF(M68&lt;&gt;Inputs!$D$13,$C$4-J68,"-"),"-")</f>
        <v>-</v>
      </c>
      <c r="S68" s="6" t="str">
        <f ca="1">IF(AND(H68&lt;&gt;0,K68&lt;$C$4),IF(M68&lt;&gt;Inputs!$D$13,$C$4-K68,"-"),"-")</f>
        <v>-</v>
      </c>
      <c r="T68" s="6">
        <f>IF(M68=Inputs!$D$9,'Invoice Tracker'!P68-'Invoice Tracker'!K68,"-")</f>
        <v>27</v>
      </c>
      <c r="U68" s="5">
        <f>IF((M68&lt;&gt;Inputs!$D$13),IF($C$4&gt;'Invoice Tracker'!K68+Inputs!$G$22,1,0),0)</f>
        <v>0</v>
      </c>
      <c r="V68" s="14">
        <v>0</v>
      </c>
      <c r="W68" s="5">
        <f t="shared" si="1"/>
        <v>0</v>
      </c>
      <c r="X68" s="1">
        <f>IF((M68&lt;&gt;Inputs!$D$13),IF($C$4&gt;'Invoice Tracker'!K68+Inputs!$G$23,1,0),0)</f>
        <v>0</v>
      </c>
      <c r="Y68" s="14">
        <v>0</v>
      </c>
      <c r="Z68" s="5">
        <f t="shared" si="2"/>
        <v>0</v>
      </c>
      <c r="AA68" s="1">
        <f>IF((M68&lt;&gt;Inputs!$D$13),IF($C$4&gt;'Invoice Tracker'!K68+Inputs!$G$24,1,0),0)</f>
        <v>0</v>
      </c>
      <c r="AB68" s="14">
        <v>0</v>
      </c>
      <c r="AC68" s="5">
        <f t="shared" si="3"/>
        <v>0</v>
      </c>
      <c r="AD68" s="1">
        <f>IF((M68&lt;&gt;Inputs!$D$13),IF($C$4&gt;'Invoice Tracker'!K68+Inputs!$G$25,1,0),0)</f>
        <v>0</v>
      </c>
      <c r="AE68" s="14">
        <v>0</v>
      </c>
      <c r="AF68" s="5">
        <f t="shared" si="4"/>
        <v>0</v>
      </c>
      <c r="AG68" s="1">
        <f>IF((M68&lt;&gt;Inputs!$D$13),IF($C$4&gt;'Invoice Tracker'!K68+Inputs!$G$26,1,0),0)</f>
        <v>0</v>
      </c>
      <c r="AH68" s="14">
        <v>0</v>
      </c>
      <c r="AI68" s="5">
        <f t="shared" si="5"/>
        <v>0</v>
      </c>
      <c r="AJ68" s="1">
        <f>IF((M68&lt;&gt;Inputs!$D$13),IF($C$4&gt;'Invoice Tracker'!K68+Inputs!$G$27,1,0),0)</f>
        <v>0</v>
      </c>
      <c r="AK68" s="14">
        <v>0</v>
      </c>
      <c r="AL68" s="5">
        <f t="shared" si="6"/>
        <v>0</v>
      </c>
    </row>
    <row r="69" spans="2:38" x14ac:dyDescent="0.2">
      <c r="B69" s="11" t="s">
        <v>317</v>
      </c>
      <c r="C69" s="12" t="s">
        <v>17</v>
      </c>
      <c r="D69" s="15">
        <v>43382</v>
      </c>
      <c r="E69" s="11" t="s">
        <v>9</v>
      </c>
      <c r="F69" s="11" t="s">
        <v>106</v>
      </c>
      <c r="G69" s="13">
        <v>12673.458333333334</v>
      </c>
      <c r="H69" s="13">
        <v>15208.15</v>
      </c>
      <c r="I69" s="14" t="s">
        <v>7</v>
      </c>
      <c r="J69" s="15">
        <v>43382</v>
      </c>
      <c r="K69" s="15">
        <v>43412</v>
      </c>
      <c r="L69" s="4" t="str">
        <f>IF(H69&lt;&gt;0,IF(Q69&gt;0,IF($C$4&gt;K69,Inputs!$D$7,Inputs!$D$8),Inputs!$D$9),"-")</f>
        <v>Encaissée</v>
      </c>
      <c r="M69" s="4" t="str">
        <f>IF(H69&lt;&gt;0,IF(O69=0,Inputs!$D$11,IF(AND(O69&gt;0,O69&lt;Q69),Inputs!$D$12,Inputs!$D$13)),"-")</f>
        <v>Encaissée</v>
      </c>
      <c r="N69" s="14" t="s">
        <v>199</v>
      </c>
      <c r="O69" s="13">
        <v>15208.15</v>
      </c>
      <c r="P69" s="15">
        <v>43456</v>
      </c>
      <c r="Q69" s="2">
        <f t="shared" si="7"/>
        <v>0</v>
      </c>
      <c r="R69" s="6" t="str">
        <f>IF(H69&lt;&gt;0,IF(M69&lt;&gt;Inputs!$D$13,$C$4-J69,"-"),"-")</f>
        <v>-</v>
      </c>
      <c r="S69" s="6" t="str">
        <f ca="1">IF(AND(H69&lt;&gt;0,K69&lt;$C$4),IF(M69&lt;&gt;Inputs!$D$13,$C$4-K69,"-"),"-")</f>
        <v>-</v>
      </c>
      <c r="T69" s="6">
        <f>IF(M69=Inputs!$D$9,'Invoice Tracker'!P69-'Invoice Tracker'!K69,"-")</f>
        <v>44</v>
      </c>
      <c r="U69" s="5">
        <f>IF((M69&lt;&gt;Inputs!$D$13),IF($C$4&gt;'Invoice Tracker'!K69+Inputs!$G$22,1,0),0)</f>
        <v>0</v>
      </c>
      <c r="V69" s="14">
        <v>0</v>
      </c>
      <c r="W69" s="5">
        <f t="shared" si="1"/>
        <v>0</v>
      </c>
      <c r="X69" s="1">
        <f>IF((M69&lt;&gt;Inputs!$D$13),IF($C$4&gt;'Invoice Tracker'!K69+Inputs!$G$23,1,0),0)</f>
        <v>0</v>
      </c>
      <c r="Y69" s="14">
        <v>0</v>
      </c>
      <c r="Z69" s="5">
        <f t="shared" si="2"/>
        <v>0</v>
      </c>
      <c r="AA69" s="1">
        <f>IF((M69&lt;&gt;Inputs!$D$13),IF($C$4&gt;'Invoice Tracker'!K69+Inputs!$G$24,1,0),0)</f>
        <v>0</v>
      </c>
      <c r="AB69" s="14">
        <v>0</v>
      </c>
      <c r="AC69" s="5">
        <f t="shared" si="3"/>
        <v>0</v>
      </c>
      <c r="AD69" s="1">
        <f>IF((M69&lt;&gt;Inputs!$D$13),IF($C$4&gt;'Invoice Tracker'!K69+Inputs!$G$25,1,0),0)</f>
        <v>0</v>
      </c>
      <c r="AE69" s="14">
        <v>0</v>
      </c>
      <c r="AF69" s="5">
        <f t="shared" si="4"/>
        <v>0</v>
      </c>
      <c r="AG69" s="1">
        <f>IF((M69&lt;&gt;Inputs!$D$13),IF($C$4&gt;'Invoice Tracker'!K69+Inputs!$G$26,1,0),0)</f>
        <v>0</v>
      </c>
      <c r="AH69" s="14">
        <v>0</v>
      </c>
      <c r="AI69" s="5">
        <f t="shared" si="5"/>
        <v>0</v>
      </c>
      <c r="AJ69" s="1">
        <f>IF((M69&lt;&gt;Inputs!$D$13),IF($C$4&gt;'Invoice Tracker'!K69+Inputs!$G$27,1,0),0)</f>
        <v>0</v>
      </c>
      <c r="AK69" s="14">
        <v>0</v>
      </c>
      <c r="AL69" s="5">
        <f t="shared" si="6"/>
        <v>0</v>
      </c>
    </row>
    <row r="70" spans="2:38" x14ac:dyDescent="0.2">
      <c r="B70" s="11" t="s">
        <v>318</v>
      </c>
      <c r="C70" s="12" t="s">
        <v>32</v>
      </c>
      <c r="D70" s="15">
        <v>43380</v>
      </c>
      <c r="E70" s="11" t="s">
        <v>34</v>
      </c>
      <c r="F70" s="11" t="s">
        <v>107</v>
      </c>
      <c r="G70" s="13">
        <v>13227.283333333333</v>
      </c>
      <c r="H70" s="13">
        <v>15872.74</v>
      </c>
      <c r="I70" s="14" t="s">
        <v>7</v>
      </c>
      <c r="J70" s="15">
        <v>43380</v>
      </c>
      <c r="K70" s="15">
        <v>43410</v>
      </c>
      <c r="L70" s="4" t="str">
        <f>IF(H70&lt;&gt;0,IF(Q70&gt;0,IF($C$4&gt;K70,Inputs!$D$7,Inputs!$D$8),Inputs!$D$9),"-")</f>
        <v>Encaissée</v>
      </c>
      <c r="M70" s="4" t="str">
        <f>IF(H70&lt;&gt;0,IF(O70=0,Inputs!$D$11,IF(AND(O70&gt;0,O70&lt;Q70),Inputs!$D$12,Inputs!$D$13)),"-")</f>
        <v>Encaissée</v>
      </c>
      <c r="N70" s="14" t="s">
        <v>199</v>
      </c>
      <c r="O70" s="13">
        <v>15872.74</v>
      </c>
      <c r="P70" s="15">
        <v>43433</v>
      </c>
      <c r="Q70" s="2">
        <f t="shared" si="7"/>
        <v>0</v>
      </c>
      <c r="R70" s="6" t="str">
        <f>IF(H70&lt;&gt;0,IF(M70&lt;&gt;Inputs!$D$13,$C$4-J70,"-"),"-")</f>
        <v>-</v>
      </c>
      <c r="S70" s="6" t="str">
        <f ca="1">IF(AND(H70&lt;&gt;0,K70&lt;$C$4),IF(M70&lt;&gt;Inputs!$D$13,$C$4-K70,"-"),"-")</f>
        <v>-</v>
      </c>
      <c r="T70" s="6">
        <f>IF(M70=Inputs!$D$9,'Invoice Tracker'!P70-'Invoice Tracker'!K70,"-")</f>
        <v>23</v>
      </c>
      <c r="U70" s="5">
        <f>IF((M70&lt;&gt;Inputs!$D$13),IF($C$4&gt;'Invoice Tracker'!K70+Inputs!$G$22,1,0),0)</f>
        <v>0</v>
      </c>
      <c r="V70" s="14">
        <v>0</v>
      </c>
      <c r="W70" s="5">
        <f t="shared" si="1"/>
        <v>0</v>
      </c>
      <c r="X70" s="1">
        <f>IF((M70&lt;&gt;Inputs!$D$13),IF($C$4&gt;'Invoice Tracker'!K70+Inputs!$G$23,1,0),0)</f>
        <v>0</v>
      </c>
      <c r="Y70" s="14">
        <v>0</v>
      </c>
      <c r="Z70" s="5">
        <f t="shared" si="2"/>
        <v>0</v>
      </c>
      <c r="AA70" s="1">
        <f>IF((M70&lt;&gt;Inputs!$D$13),IF($C$4&gt;'Invoice Tracker'!K70+Inputs!$G$24,1,0),0)</f>
        <v>0</v>
      </c>
      <c r="AB70" s="14">
        <v>0</v>
      </c>
      <c r="AC70" s="5">
        <f t="shared" si="3"/>
        <v>0</v>
      </c>
      <c r="AD70" s="1">
        <f>IF((M70&lt;&gt;Inputs!$D$13),IF($C$4&gt;'Invoice Tracker'!K70+Inputs!$G$25,1,0),0)</f>
        <v>0</v>
      </c>
      <c r="AE70" s="14">
        <v>0</v>
      </c>
      <c r="AF70" s="5">
        <f t="shared" si="4"/>
        <v>0</v>
      </c>
      <c r="AG70" s="1">
        <f>IF((M70&lt;&gt;Inputs!$D$13),IF($C$4&gt;'Invoice Tracker'!K70+Inputs!$G$26,1,0),0)</f>
        <v>0</v>
      </c>
      <c r="AH70" s="14">
        <v>0</v>
      </c>
      <c r="AI70" s="5">
        <f t="shared" si="5"/>
        <v>0</v>
      </c>
      <c r="AJ70" s="1">
        <f>IF((M70&lt;&gt;Inputs!$D$13),IF($C$4&gt;'Invoice Tracker'!K70+Inputs!$G$27,1,0),0)</f>
        <v>0</v>
      </c>
      <c r="AK70" s="14">
        <v>0</v>
      </c>
      <c r="AL70" s="5">
        <f t="shared" si="6"/>
        <v>0</v>
      </c>
    </row>
    <row r="71" spans="2:38" x14ac:dyDescent="0.2">
      <c r="B71" s="11" t="s">
        <v>319</v>
      </c>
      <c r="C71" s="12" t="s">
        <v>14</v>
      </c>
      <c r="D71" s="15">
        <v>43379</v>
      </c>
      <c r="E71" s="11" t="s">
        <v>11</v>
      </c>
      <c r="F71" s="11" t="s">
        <v>108</v>
      </c>
      <c r="G71" s="13">
        <v>9517.1916666666657</v>
      </c>
      <c r="H71" s="13">
        <v>11420.63</v>
      </c>
      <c r="I71" s="14" t="s">
        <v>7</v>
      </c>
      <c r="J71" s="15">
        <v>43379</v>
      </c>
      <c r="K71" s="15">
        <v>43409</v>
      </c>
      <c r="L71" s="4" t="str">
        <f>IF(H71&lt;&gt;0,IF(Q71&gt;0,IF($C$4&gt;K71,Inputs!$D$7,Inputs!$D$8),Inputs!$D$9),"-")</f>
        <v>Encaissée</v>
      </c>
      <c r="M71" s="4" t="str">
        <f>IF(H71&lt;&gt;0,IF(O71=0,Inputs!$D$11,IF(AND(O71&gt;0,O71&lt;Q71),Inputs!$D$12,Inputs!$D$13)),"-")</f>
        <v>Encaissée</v>
      </c>
      <c r="N71" s="14" t="s">
        <v>199</v>
      </c>
      <c r="O71" s="13">
        <v>11420.63</v>
      </c>
      <c r="P71" s="15">
        <v>43446</v>
      </c>
      <c r="Q71" s="2">
        <f t="shared" si="7"/>
        <v>0</v>
      </c>
      <c r="R71" s="6" t="str">
        <f>IF(H71&lt;&gt;0,IF(M71&lt;&gt;Inputs!$D$13,$C$4-J71,"-"),"-")</f>
        <v>-</v>
      </c>
      <c r="S71" s="6" t="str">
        <f ca="1">IF(AND(H71&lt;&gt;0,K71&lt;$C$4),IF(M71&lt;&gt;Inputs!$D$13,$C$4-K71,"-"),"-")</f>
        <v>-</v>
      </c>
      <c r="T71" s="6">
        <f>IF(M71=Inputs!$D$9,'Invoice Tracker'!P71-'Invoice Tracker'!K71,"-")</f>
        <v>37</v>
      </c>
      <c r="U71" s="5">
        <f>IF((M71&lt;&gt;Inputs!$D$13),IF($C$4&gt;'Invoice Tracker'!K71+Inputs!$G$22,1,0),0)</f>
        <v>0</v>
      </c>
      <c r="V71" s="14">
        <v>0</v>
      </c>
      <c r="W71" s="5">
        <f t="shared" si="1"/>
        <v>0</v>
      </c>
      <c r="X71" s="1">
        <f>IF((M71&lt;&gt;Inputs!$D$13),IF($C$4&gt;'Invoice Tracker'!K71+Inputs!$G$23,1,0),0)</f>
        <v>0</v>
      </c>
      <c r="Y71" s="14">
        <v>0</v>
      </c>
      <c r="Z71" s="5">
        <f t="shared" si="2"/>
        <v>0</v>
      </c>
      <c r="AA71" s="1">
        <f>IF((M71&lt;&gt;Inputs!$D$13),IF($C$4&gt;'Invoice Tracker'!K71+Inputs!$G$24,1,0),0)</f>
        <v>0</v>
      </c>
      <c r="AB71" s="14">
        <v>0</v>
      </c>
      <c r="AC71" s="5">
        <f t="shared" si="3"/>
        <v>0</v>
      </c>
      <c r="AD71" s="1">
        <f>IF((M71&lt;&gt;Inputs!$D$13),IF($C$4&gt;'Invoice Tracker'!K71+Inputs!$G$25,1,0),0)</f>
        <v>0</v>
      </c>
      <c r="AE71" s="14">
        <v>0</v>
      </c>
      <c r="AF71" s="5">
        <f t="shared" si="4"/>
        <v>0</v>
      </c>
      <c r="AG71" s="1">
        <f>IF((M71&lt;&gt;Inputs!$D$13),IF($C$4&gt;'Invoice Tracker'!K71+Inputs!$G$26,1,0),0)</f>
        <v>0</v>
      </c>
      <c r="AH71" s="14">
        <v>0</v>
      </c>
      <c r="AI71" s="5">
        <f t="shared" si="5"/>
        <v>0</v>
      </c>
      <c r="AJ71" s="1">
        <f>IF((M71&lt;&gt;Inputs!$D$13),IF($C$4&gt;'Invoice Tracker'!K71+Inputs!$G$27,1,0),0)</f>
        <v>0</v>
      </c>
      <c r="AK71" s="14">
        <v>0</v>
      </c>
      <c r="AL71" s="5">
        <f t="shared" si="6"/>
        <v>0</v>
      </c>
    </row>
    <row r="72" spans="2:38" x14ac:dyDescent="0.2">
      <c r="B72" s="11" t="s">
        <v>320</v>
      </c>
      <c r="C72" s="12" t="s">
        <v>8</v>
      </c>
      <c r="D72" s="15">
        <v>43377</v>
      </c>
      <c r="E72" s="11" t="s">
        <v>18</v>
      </c>
      <c r="F72" s="11" t="s">
        <v>109</v>
      </c>
      <c r="G72" s="13">
        <v>15222.941666666666</v>
      </c>
      <c r="H72" s="13">
        <v>18267.53</v>
      </c>
      <c r="I72" s="14" t="s">
        <v>7</v>
      </c>
      <c r="J72" s="15">
        <v>43377</v>
      </c>
      <c r="K72" s="15">
        <v>43407</v>
      </c>
      <c r="L72" s="4" t="str">
        <f>IF(H72&lt;&gt;0,IF(Q72&gt;0,IF($C$4&gt;K72,Inputs!$D$7,Inputs!$D$8),Inputs!$D$9),"-")</f>
        <v>Encaissée</v>
      </c>
      <c r="M72" s="4" t="str">
        <f>IF(H72&lt;&gt;0,IF(O72=0,Inputs!$D$11,IF(AND(O72&gt;0,O72&lt;Q72),Inputs!$D$12,Inputs!$D$13)),"-")</f>
        <v>Encaissée</v>
      </c>
      <c r="N72" s="14" t="s">
        <v>199</v>
      </c>
      <c r="O72" s="13">
        <v>18267.53</v>
      </c>
      <c r="P72" s="15">
        <v>43439</v>
      </c>
      <c r="Q72" s="2">
        <f t="shared" si="7"/>
        <v>0</v>
      </c>
      <c r="R72" s="6" t="str">
        <f>IF(H72&lt;&gt;0,IF(M72&lt;&gt;Inputs!$D$13,$C$4-J72,"-"),"-")</f>
        <v>-</v>
      </c>
      <c r="S72" s="6" t="str">
        <f ca="1">IF(AND(H72&lt;&gt;0,K72&lt;$C$4),IF(M72&lt;&gt;Inputs!$D$13,$C$4-K72,"-"),"-")</f>
        <v>-</v>
      </c>
      <c r="T72" s="6">
        <f>IF(M72=Inputs!$D$9,'Invoice Tracker'!P72-'Invoice Tracker'!K72,"-")</f>
        <v>32</v>
      </c>
      <c r="U72" s="5">
        <f>IF((M72&lt;&gt;Inputs!$D$13),IF($C$4&gt;'Invoice Tracker'!K72+Inputs!$G$22,1,0),0)</f>
        <v>0</v>
      </c>
      <c r="V72" s="14">
        <v>0</v>
      </c>
      <c r="W72" s="5">
        <f t="shared" si="1"/>
        <v>0</v>
      </c>
      <c r="X72" s="1">
        <f>IF((M72&lt;&gt;Inputs!$D$13),IF($C$4&gt;'Invoice Tracker'!K72+Inputs!$G$23,1,0),0)</f>
        <v>0</v>
      </c>
      <c r="Y72" s="14">
        <v>0</v>
      </c>
      <c r="Z72" s="5">
        <f t="shared" si="2"/>
        <v>0</v>
      </c>
      <c r="AA72" s="1">
        <f>IF((M72&lt;&gt;Inputs!$D$13),IF($C$4&gt;'Invoice Tracker'!K72+Inputs!$G$24,1,0),0)</f>
        <v>0</v>
      </c>
      <c r="AB72" s="14">
        <v>0</v>
      </c>
      <c r="AC72" s="5">
        <f t="shared" si="3"/>
        <v>0</v>
      </c>
      <c r="AD72" s="1">
        <f>IF((M72&lt;&gt;Inputs!$D$13),IF($C$4&gt;'Invoice Tracker'!K72+Inputs!$G$25,1,0),0)</f>
        <v>0</v>
      </c>
      <c r="AE72" s="14">
        <v>0</v>
      </c>
      <c r="AF72" s="5">
        <f t="shared" si="4"/>
        <v>0</v>
      </c>
      <c r="AG72" s="1">
        <f>IF((M72&lt;&gt;Inputs!$D$13),IF($C$4&gt;'Invoice Tracker'!K72+Inputs!$G$26,1,0),0)</f>
        <v>0</v>
      </c>
      <c r="AH72" s="14">
        <v>0</v>
      </c>
      <c r="AI72" s="5">
        <f t="shared" si="5"/>
        <v>0</v>
      </c>
      <c r="AJ72" s="1">
        <f>IF((M72&lt;&gt;Inputs!$D$13),IF($C$4&gt;'Invoice Tracker'!K72+Inputs!$G$27,1,0),0)</f>
        <v>0</v>
      </c>
      <c r="AK72" s="14">
        <v>0</v>
      </c>
      <c r="AL72" s="5">
        <f t="shared" si="6"/>
        <v>0</v>
      </c>
    </row>
    <row r="73" spans="2:38" x14ac:dyDescent="0.2">
      <c r="B73" s="11" t="s">
        <v>321</v>
      </c>
      <c r="C73" s="12" t="s">
        <v>14</v>
      </c>
      <c r="D73" s="15">
        <v>43375</v>
      </c>
      <c r="E73" s="11" t="s">
        <v>15</v>
      </c>
      <c r="F73" s="11" t="s">
        <v>110</v>
      </c>
      <c r="G73" s="13">
        <v>34786.158333333333</v>
      </c>
      <c r="H73" s="13">
        <v>41743.39</v>
      </c>
      <c r="I73" s="14" t="s">
        <v>7</v>
      </c>
      <c r="J73" s="15">
        <v>43375</v>
      </c>
      <c r="K73" s="15">
        <v>43405</v>
      </c>
      <c r="L73" s="4" t="str">
        <f>IF(H73&lt;&gt;0,IF(Q73&gt;0,IF($C$4&gt;K73,Inputs!$D$7,Inputs!$D$8),Inputs!$D$9),"-")</f>
        <v>Encaissée</v>
      </c>
      <c r="M73" s="4" t="str">
        <f>IF(H73&lt;&gt;0,IF(O73=0,Inputs!$D$11,IF(AND(O73&gt;0,O73&lt;Q73),Inputs!$D$12,Inputs!$D$13)),"-")</f>
        <v>Encaissée</v>
      </c>
      <c r="N73" s="14" t="s">
        <v>199</v>
      </c>
      <c r="O73" s="13">
        <v>41743.39</v>
      </c>
      <c r="P73" s="15">
        <v>43411</v>
      </c>
      <c r="Q73" s="2">
        <f t="shared" si="7"/>
        <v>0</v>
      </c>
      <c r="R73" s="6" t="str">
        <f>IF(H73&lt;&gt;0,IF(M73&lt;&gt;Inputs!$D$13,$C$4-J73,"-"),"-")</f>
        <v>-</v>
      </c>
      <c r="S73" s="6" t="str">
        <f ca="1">IF(AND(H73&lt;&gt;0,K73&lt;$C$4),IF(M73&lt;&gt;Inputs!$D$13,$C$4-K73,"-"),"-")</f>
        <v>-</v>
      </c>
      <c r="T73" s="6">
        <f>IF(M73=Inputs!$D$9,'Invoice Tracker'!P73-'Invoice Tracker'!K73,"-")</f>
        <v>6</v>
      </c>
      <c r="U73" s="5">
        <f>IF((M73&lt;&gt;Inputs!$D$13),IF($C$4&gt;'Invoice Tracker'!K73+Inputs!$G$22,1,0),0)</f>
        <v>0</v>
      </c>
      <c r="V73" s="14">
        <v>0</v>
      </c>
      <c r="W73" s="5">
        <f t="shared" si="1"/>
        <v>0</v>
      </c>
      <c r="X73" s="1">
        <f>IF((M73&lt;&gt;Inputs!$D$13),IF($C$4&gt;'Invoice Tracker'!K73+Inputs!$G$23,1,0),0)</f>
        <v>0</v>
      </c>
      <c r="Y73" s="14">
        <v>0</v>
      </c>
      <c r="Z73" s="5">
        <f t="shared" si="2"/>
        <v>0</v>
      </c>
      <c r="AA73" s="1">
        <f>IF((M73&lt;&gt;Inputs!$D$13),IF($C$4&gt;'Invoice Tracker'!K73+Inputs!$G$24,1,0),0)</f>
        <v>0</v>
      </c>
      <c r="AB73" s="14">
        <v>0</v>
      </c>
      <c r="AC73" s="5">
        <f t="shared" si="3"/>
        <v>0</v>
      </c>
      <c r="AD73" s="1">
        <f>IF((M73&lt;&gt;Inputs!$D$13),IF($C$4&gt;'Invoice Tracker'!K73+Inputs!$G$25,1,0),0)</f>
        <v>0</v>
      </c>
      <c r="AE73" s="14">
        <v>0</v>
      </c>
      <c r="AF73" s="5">
        <f t="shared" si="4"/>
        <v>0</v>
      </c>
      <c r="AG73" s="1">
        <f>IF((M73&lt;&gt;Inputs!$D$13),IF($C$4&gt;'Invoice Tracker'!K73+Inputs!$G$26,1,0),0)</f>
        <v>0</v>
      </c>
      <c r="AH73" s="14">
        <v>0</v>
      </c>
      <c r="AI73" s="5">
        <f t="shared" si="5"/>
        <v>0</v>
      </c>
      <c r="AJ73" s="1">
        <f>IF((M73&lt;&gt;Inputs!$D$13),IF($C$4&gt;'Invoice Tracker'!K73+Inputs!$G$27,1,0),0)</f>
        <v>0</v>
      </c>
      <c r="AK73" s="14">
        <v>0</v>
      </c>
      <c r="AL73" s="5">
        <f t="shared" si="6"/>
        <v>0</v>
      </c>
    </row>
    <row r="74" spans="2:38" x14ac:dyDescent="0.2">
      <c r="B74" s="11" t="s">
        <v>322</v>
      </c>
      <c r="C74" s="12" t="s">
        <v>8</v>
      </c>
      <c r="D74" s="15">
        <v>43374</v>
      </c>
      <c r="E74" s="11" t="s">
        <v>11</v>
      </c>
      <c r="F74" s="11" t="s">
        <v>111</v>
      </c>
      <c r="G74" s="13">
        <v>40835</v>
      </c>
      <c r="H74" s="13">
        <v>49002</v>
      </c>
      <c r="I74" s="14" t="s">
        <v>7</v>
      </c>
      <c r="J74" s="15">
        <v>43374</v>
      </c>
      <c r="K74" s="15">
        <v>43404</v>
      </c>
      <c r="L74" s="4" t="str">
        <f>IF(H74&lt;&gt;0,IF(Q74&gt;0,IF($C$4&gt;K74,Inputs!$D$7,Inputs!$D$8),Inputs!$D$9),"-")</f>
        <v>Encaissée</v>
      </c>
      <c r="M74" s="4" t="str">
        <f>IF(H74&lt;&gt;0,IF(O74=0,Inputs!$D$11,IF(AND(O74&gt;0,O74&lt;Q74),Inputs!$D$12,Inputs!$D$13)),"-")</f>
        <v>Encaissée</v>
      </c>
      <c r="N74" s="14" t="s">
        <v>199</v>
      </c>
      <c r="O74" s="13">
        <v>49002</v>
      </c>
      <c r="P74" s="15">
        <v>43447</v>
      </c>
      <c r="Q74" s="2">
        <f t="shared" ref="Q74:Q105" si="8">H74-O74</f>
        <v>0</v>
      </c>
      <c r="R74" s="6" t="str">
        <f>IF(H74&lt;&gt;0,IF(M74&lt;&gt;Inputs!$D$13,$C$4-J74,"-"),"-")</f>
        <v>-</v>
      </c>
      <c r="S74" s="6" t="str">
        <f ca="1">IF(AND(H74&lt;&gt;0,K74&lt;$C$4),IF(M74&lt;&gt;Inputs!$D$13,$C$4-K74,"-"),"-")</f>
        <v>-</v>
      </c>
      <c r="T74" s="6">
        <f>IF(M74=Inputs!$D$9,'Invoice Tracker'!P74-'Invoice Tracker'!K74,"-")</f>
        <v>43</v>
      </c>
      <c r="U74" s="5">
        <f>IF((M74&lt;&gt;Inputs!$D$13),IF($C$4&gt;'Invoice Tracker'!K74+Inputs!$G$22,1,0),0)</f>
        <v>0</v>
      </c>
      <c r="V74" s="14">
        <v>0</v>
      </c>
      <c r="W74" s="5">
        <f t="shared" si="1"/>
        <v>0</v>
      </c>
      <c r="X74" s="1">
        <f>IF((M74&lt;&gt;Inputs!$D$13),IF($C$4&gt;'Invoice Tracker'!K74+Inputs!$G$23,1,0),0)</f>
        <v>0</v>
      </c>
      <c r="Y74" s="14">
        <v>0</v>
      </c>
      <c r="Z74" s="5">
        <f t="shared" si="2"/>
        <v>0</v>
      </c>
      <c r="AA74" s="1">
        <f>IF((M74&lt;&gt;Inputs!$D$13),IF($C$4&gt;'Invoice Tracker'!K74+Inputs!$G$24,1,0),0)</f>
        <v>0</v>
      </c>
      <c r="AB74" s="14">
        <v>0</v>
      </c>
      <c r="AC74" s="5">
        <f t="shared" si="3"/>
        <v>0</v>
      </c>
      <c r="AD74" s="1">
        <f>IF((M74&lt;&gt;Inputs!$D$13),IF($C$4&gt;'Invoice Tracker'!K74+Inputs!$G$25,1,0),0)</f>
        <v>0</v>
      </c>
      <c r="AE74" s="14">
        <v>0</v>
      </c>
      <c r="AF74" s="5">
        <f t="shared" si="4"/>
        <v>0</v>
      </c>
      <c r="AG74" s="1">
        <f>IF((M74&lt;&gt;Inputs!$D$13),IF($C$4&gt;'Invoice Tracker'!K74+Inputs!$G$26,1,0),0)</f>
        <v>0</v>
      </c>
      <c r="AH74" s="14">
        <v>0</v>
      </c>
      <c r="AI74" s="5">
        <f t="shared" si="5"/>
        <v>0</v>
      </c>
      <c r="AJ74" s="1">
        <f>IF((M74&lt;&gt;Inputs!$D$13),IF($C$4&gt;'Invoice Tracker'!K74+Inputs!$G$27,1,0),0)</f>
        <v>0</v>
      </c>
      <c r="AK74" s="14">
        <v>0</v>
      </c>
      <c r="AL74" s="5">
        <f t="shared" si="6"/>
        <v>0</v>
      </c>
    </row>
    <row r="75" spans="2:38" x14ac:dyDescent="0.2">
      <c r="B75" s="11" t="s">
        <v>323</v>
      </c>
      <c r="C75" s="12" t="s">
        <v>8</v>
      </c>
      <c r="D75" s="15">
        <v>43372</v>
      </c>
      <c r="E75" s="11" t="s">
        <v>18</v>
      </c>
      <c r="F75" s="11" t="s">
        <v>112</v>
      </c>
      <c r="G75" s="13">
        <v>40462.550000000003</v>
      </c>
      <c r="H75" s="13">
        <v>48555.06</v>
      </c>
      <c r="I75" s="14" t="s">
        <v>7</v>
      </c>
      <c r="J75" s="15">
        <v>43372</v>
      </c>
      <c r="K75" s="15">
        <v>43402</v>
      </c>
      <c r="L75" s="4" t="str">
        <f>IF(H75&lt;&gt;0,IF(Q75&gt;0,IF($C$4&gt;K75,Inputs!$D$7,Inputs!$D$8),Inputs!$D$9),"-")</f>
        <v>Encaissée</v>
      </c>
      <c r="M75" s="4" t="str">
        <f>IF(H75&lt;&gt;0,IF(O75=0,Inputs!$D$11,IF(AND(O75&gt;0,O75&lt;Q75),Inputs!$D$12,Inputs!$D$13)),"-")</f>
        <v>Encaissée</v>
      </c>
      <c r="N75" s="14" t="s">
        <v>199</v>
      </c>
      <c r="O75" s="13">
        <v>48555.06</v>
      </c>
      <c r="P75" s="15">
        <v>43447</v>
      </c>
      <c r="Q75" s="2">
        <f t="shared" si="8"/>
        <v>0</v>
      </c>
      <c r="R75" s="6" t="str">
        <f>IF(H75&lt;&gt;0,IF(M75&lt;&gt;Inputs!$D$13,$C$4-J75,"-"),"-")</f>
        <v>-</v>
      </c>
      <c r="S75" s="6" t="str">
        <f ca="1">IF(AND(H75&lt;&gt;0,K75&lt;$C$4),IF(M75&lt;&gt;Inputs!$D$13,$C$4-K75,"-"),"-")</f>
        <v>-</v>
      </c>
      <c r="T75" s="6">
        <f>IF(M75=Inputs!$D$9,'Invoice Tracker'!P75-'Invoice Tracker'!K75,"-")</f>
        <v>45</v>
      </c>
      <c r="U75" s="5">
        <f>IF((M75&lt;&gt;Inputs!$D$13),IF($C$4&gt;'Invoice Tracker'!K75+Inputs!$G$22,1,0),0)</f>
        <v>0</v>
      </c>
      <c r="V75" s="14">
        <v>0</v>
      </c>
      <c r="W75" s="5">
        <f t="shared" si="1"/>
        <v>0</v>
      </c>
      <c r="X75" s="1">
        <f>IF((M75&lt;&gt;Inputs!$D$13),IF($C$4&gt;'Invoice Tracker'!K75+Inputs!$G$23,1,0),0)</f>
        <v>0</v>
      </c>
      <c r="Y75" s="14">
        <v>0</v>
      </c>
      <c r="Z75" s="5">
        <f t="shared" si="2"/>
        <v>0</v>
      </c>
      <c r="AA75" s="1">
        <f>IF((M75&lt;&gt;Inputs!$D$13),IF($C$4&gt;'Invoice Tracker'!K75+Inputs!$G$24,1,0),0)</f>
        <v>0</v>
      </c>
      <c r="AB75" s="14">
        <v>0</v>
      </c>
      <c r="AC75" s="5">
        <f t="shared" si="3"/>
        <v>0</v>
      </c>
      <c r="AD75" s="1">
        <f>IF((M75&lt;&gt;Inputs!$D$13),IF($C$4&gt;'Invoice Tracker'!K75+Inputs!$G$25,1,0),0)</f>
        <v>0</v>
      </c>
      <c r="AE75" s="14">
        <v>0</v>
      </c>
      <c r="AF75" s="5">
        <f t="shared" si="4"/>
        <v>0</v>
      </c>
      <c r="AG75" s="1">
        <f>IF((M75&lt;&gt;Inputs!$D$13),IF($C$4&gt;'Invoice Tracker'!K75+Inputs!$G$26,1,0),0)</f>
        <v>0</v>
      </c>
      <c r="AH75" s="14">
        <v>0</v>
      </c>
      <c r="AI75" s="5">
        <f t="shared" si="5"/>
        <v>0</v>
      </c>
      <c r="AJ75" s="1">
        <f>IF((M75&lt;&gt;Inputs!$D$13),IF($C$4&gt;'Invoice Tracker'!K75+Inputs!$G$27,1,0),0)</f>
        <v>0</v>
      </c>
      <c r="AK75" s="14">
        <v>0</v>
      </c>
      <c r="AL75" s="5">
        <f t="shared" si="6"/>
        <v>0</v>
      </c>
    </row>
    <row r="76" spans="2:38" x14ac:dyDescent="0.2">
      <c r="B76" s="11" t="s">
        <v>324</v>
      </c>
      <c r="C76" s="12" t="s">
        <v>10</v>
      </c>
      <c r="D76" s="15">
        <v>43370</v>
      </c>
      <c r="E76" s="11" t="s">
        <v>34</v>
      </c>
      <c r="F76" s="11" t="s">
        <v>113</v>
      </c>
      <c r="G76" s="13">
        <v>7974.4916666666668</v>
      </c>
      <c r="H76" s="13">
        <v>9569.39</v>
      </c>
      <c r="I76" s="14" t="s">
        <v>7</v>
      </c>
      <c r="J76" s="15">
        <v>43370</v>
      </c>
      <c r="K76" s="15">
        <v>43400</v>
      </c>
      <c r="L76" s="4" t="str">
        <f>IF(H76&lt;&gt;0,IF(Q76&gt;0,IF($C$4&gt;K76,Inputs!$D$7,Inputs!$D$8),Inputs!$D$9),"-")</f>
        <v>Encaissée</v>
      </c>
      <c r="M76" s="4" t="str">
        <f>IF(H76&lt;&gt;0,IF(O76=0,Inputs!$D$11,IF(AND(O76&gt;0,O76&lt;Q76),Inputs!$D$12,Inputs!$D$13)),"-")</f>
        <v>Encaissée</v>
      </c>
      <c r="N76" s="14" t="s">
        <v>199</v>
      </c>
      <c r="O76" s="13">
        <v>9569.39</v>
      </c>
      <c r="P76" s="15">
        <v>43436</v>
      </c>
      <c r="Q76" s="2">
        <f t="shared" si="8"/>
        <v>0</v>
      </c>
      <c r="R76" s="6" t="str">
        <f>IF(H76&lt;&gt;0,IF(M76&lt;&gt;Inputs!$D$13,$C$4-J76,"-"),"-")</f>
        <v>-</v>
      </c>
      <c r="S76" s="6" t="str">
        <f ca="1">IF(AND(H76&lt;&gt;0,K76&lt;$C$4),IF(M76&lt;&gt;Inputs!$D$13,$C$4-K76,"-"),"-")</f>
        <v>-</v>
      </c>
      <c r="T76" s="6">
        <f>IF(M76=Inputs!$D$9,'Invoice Tracker'!P76-'Invoice Tracker'!K76,"-")</f>
        <v>36</v>
      </c>
      <c r="U76" s="5">
        <f>IF((M76&lt;&gt;Inputs!$D$13),IF($C$4&gt;'Invoice Tracker'!K76+Inputs!$G$22,1,0),0)</f>
        <v>0</v>
      </c>
      <c r="V76" s="14">
        <v>0</v>
      </c>
      <c r="W76" s="5">
        <f t="shared" ref="W76:W139" si="9">IF(AND(U76=1,V76=0),1,0)</f>
        <v>0</v>
      </c>
      <c r="X76" s="1">
        <f>IF((M76&lt;&gt;Inputs!$D$13),IF($C$4&gt;'Invoice Tracker'!K76+Inputs!$G$23,1,0),0)</f>
        <v>0</v>
      </c>
      <c r="Y76" s="14">
        <v>0</v>
      </c>
      <c r="Z76" s="5">
        <f t="shared" ref="Z76:Z139" si="10">IF(AND(X76=1,Y76=0),1,0)</f>
        <v>0</v>
      </c>
      <c r="AA76" s="1">
        <f>IF((M76&lt;&gt;Inputs!$D$13),IF($C$4&gt;'Invoice Tracker'!K76+Inputs!$G$24,1,0),0)</f>
        <v>0</v>
      </c>
      <c r="AB76" s="14">
        <v>0</v>
      </c>
      <c r="AC76" s="5">
        <f t="shared" ref="AC76:AC139" si="11">IF(AND(AA76=1,AB76=0),1,0)</f>
        <v>0</v>
      </c>
      <c r="AD76" s="1">
        <f>IF((M76&lt;&gt;Inputs!$D$13),IF($C$4&gt;'Invoice Tracker'!K76+Inputs!$G$25,1,0),0)</f>
        <v>0</v>
      </c>
      <c r="AE76" s="14">
        <v>0</v>
      </c>
      <c r="AF76" s="5">
        <f t="shared" ref="AF76:AF139" si="12">IF(AND(AD76=1,AE76=0),1,0)</f>
        <v>0</v>
      </c>
      <c r="AG76" s="1">
        <f>IF((M76&lt;&gt;Inputs!$D$13),IF($C$4&gt;'Invoice Tracker'!K76+Inputs!$G$26,1,0),0)</f>
        <v>0</v>
      </c>
      <c r="AH76" s="14">
        <v>0</v>
      </c>
      <c r="AI76" s="5">
        <f t="shared" ref="AI76:AI139" si="13">IF(AND(AG76=1,AH76=0),1,0)</f>
        <v>0</v>
      </c>
      <c r="AJ76" s="1">
        <f>IF((M76&lt;&gt;Inputs!$D$13),IF($C$4&gt;'Invoice Tracker'!K76+Inputs!$G$27,1,0),0)</f>
        <v>0</v>
      </c>
      <c r="AK76" s="14">
        <v>0</v>
      </c>
      <c r="AL76" s="5">
        <f t="shared" ref="AL76:AL139" si="14">IF(AND(AJ76=1,AK76=0),1,0)</f>
        <v>0</v>
      </c>
    </row>
    <row r="77" spans="2:38" x14ac:dyDescent="0.2">
      <c r="B77" s="11" t="s">
        <v>325</v>
      </c>
      <c r="C77" s="12" t="s">
        <v>10</v>
      </c>
      <c r="D77" s="15">
        <v>43369</v>
      </c>
      <c r="E77" s="11" t="s">
        <v>34</v>
      </c>
      <c r="F77" s="11" t="s">
        <v>114</v>
      </c>
      <c r="G77" s="13">
        <v>37856.791666666672</v>
      </c>
      <c r="H77" s="13">
        <v>45428.15</v>
      </c>
      <c r="I77" s="14" t="s">
        <v>7</v>
      </c>
      <c r="J77" s="15">
        <v>43369</v>
      </c>
      <c r="K77" s="15">
        <v>43399</v>
      </c>
      <c r="L77" s="4" t="str">
        <f>IF(H77&lt;&gt;0,IF(Q77&gt;0,IF($C$4&gt;K77,Inputs!$D$7,Inputs!$D$8),Inputs!$D$9),"-")</f>
        <v>Encaissée</v>
      </c>
      <c r="M77" s="4" t="str">
        <f>IF(H77&lt;&gt;0,IF(O77=0,Inputs!$D$11,IF(AND(O77&gt;0,O77&lt;Q77),Inputs!$D$12,Inputs!$D$13)),"-")</f>
        <v>Encaissée</v>
      </c>
      <c r="N77" s="14" t="s">
        <v>199</v>
      </c>
      <c r="O77" s="13">
        <v>45428.15</v>
      </c>
      <c r="P77" s="15">
        <v>43432</v>
      </c>
      <c r="Q77" s="2">
        <f t="shared" si="8"/>
        <v>0</v>
      </c>
      <c r="R77" s="6" t="str">
        <f>IF(H77&lt;&gt;0,IF(M77&lt;&gt;Inputs!$D$13,$C$4-J77,"-"),"-")</f>
        <v>-</v>
      </c>
      <c r="S77" s="6" t="str">
        <f ca="1">IF(AND(H77&lt;&gt;0,K77&lt;$C$4),IF(M77&lt;&gt;Inputs!$D$13,$C$4-K77,"-"),"-")</f>
        <v>-</v>
      </c>
      <c r="T77" s="6">
        <f>IF(M77=Inputs!$D$9,'Invoice Tracker'!P77-'Invoice Tracker'!K77,"-")</f>
        <v>33</v>
      </c>
      <c r="U77" s="5">
        <f>IF((M77&lt;&gt;Inputs!$D$13),IF($C$4&gt;'Invoice Tracker'!K77+Inputs!$G$22,1,0),0)</f>
        <v>0</v>
      </c>
      <c r="V77" s="14">
        <v>0</v>
      </c>
      <c r="W77" s="5">
        <f t="shared" si="9"/>
        <v>0</v>
      </c>
      <c r="X77" s="1">
        <f>IF((M77&lt;&gt;Inputs!$D$13),IF($C$4&gt;'Invoice Tracker'!K77+Inputs!$G$23,1,0),0)</f>
        <v>0</v>
      </c>
      <c r="Y77" s="14">
        <v>0</v>
      </c>
      <c r="Z77" s="5">
        <f t="shared" si="10"/>
        <v>0</v>
      </c>
      <c r="AA77" s="1">
        <f>IF((M77&lt;&gt;Inputs!$D$13),IF($C$4&gt;'Invoice Tracker'!K77+Inputs!$G$24,1,0),0)</f>
        <v>0</v>
      </c>
      <c r="AB77" s="14">
        <v>0</v>
      </c>
      <c r="AC77" s="5">
        <f t="shared" si="11"/>
        <v>0</v>
      </c>
      <c r="AD77" s="1">
        <f>IF((M77&lt;&gt;Inputs!$D$13),IF($C$4&gt;'Invoice Tracker'!K77+Inputs!$G$25,1,0),0)</f>
        <v>0</v>
      </c>
      <c r="AE77" s="14">
        <v>0</v>
      </c>
      <c r="AF77" s="5">
        <f t="shared" si="12"/>
        <v>0</v>
      </c>
      <c r="AG77" s="1">
        <f>IF((M77&lt;&gt;Inputs!$D$13),IF($C$4&gt;'Invoice Tracker'!K77+Inputs!$G$26,1,0),0)</f>
        <v>0</v>
      </c>
      <c r="AH77" s="14">
        <v>0</v>
      </c>
      <c r="AI77" s="5">
        <f t="shared" si="13"/>
        <v>0</v>
      </c>
      <c r="AJ77" s="1">
        <f>IF((M77&lt;&gt;Inputs!$D$13),IF($C$4&gt;'Invoice Tracker'!K77+Inputs!$G$27,1,0),0)</f>
        <v>0</v>
      </c>
      <c r="AK77" s="14">
        <v>0</v>
      </c>
      <c r="AL77" s="5">
        <f t="shared" si="14"/>
        <v>0</v>
      </c>
    </row>
    <row r="78" spans="2:38" x14ac:dyDescent="0.2">
      <c r="B78" s="11" t="s">
        <v>326</v>
      </c>
      <c r="C78" s="12" t="s">
        <v>32</v>
      </c>
      <c r="D78" s="15">
        <v>43367</v>
      </c>
      <c r="E78" s="11" t="s">
        <v>34</v>
      </c>
      <c r="F78" s="11" t="s">
        <v>115</v>
      </c>
      <c r="G78" s="13">
        <v>40716.324999999997</v>
      </c>
      <c r="H78" s="13">
        <v>48859.59</v>
      </c>
      <c r="I78" s="14" t="s">
        <v>7</v>
      </c>
      <c r="J78" s="15">
        <v>43367</v>
      </c>
      <c r="K78" s="15">
        <v>43397</v>
      </c>
      <c r="L78" s="4" t="str">
        <f>IF(H78&lt;&gt;0,IF(Q78&gt;0,IF($C$4&gt;K78,Inputs!$D$7,Inputs!$D$8),Inputs!$D$9),"-")</f>
        <v>Encaissée</v>
      </c>
      <c r="M78" s="4" t="str">
        <f>IF(H78&lt;&gt;0,IF(O78=0,Inputs!$D$11,IF(AND(O78&gt;0,O78&lt;Q78),Inputs!$D$12,Inputs!$D$13)),"-")</f>
        <v>Encaissée</v>
      </c>
      <c r="N78" s="14" t="s">
        <v>199</v>
      </c>
      <c r="O78" s="13">
        <v>48859.59</v>
      </c>
      <c r="P78" s="15">
        <v>43422</v>
      </c>
      <c r="Q78" s="2">
        <f t="shared" si="8"/>
        <v>0</v>
      </c>
      <c r="R78" s="6" t="str">
        <f>IF(H78&lt;&gt;0,IF(M78&lt;&gt;Inputs!$D$13,$C$4-J78,"-"),"-")</f>
        <v>-</v>
      </c>
      <c r="S78" s="6" t="str">
        <f ca="1">IF(AND(H78&lt;&gt;0,K78&lt;$C$4),IF(M78&lt;&gt;Inputs!$D$13,$C$4-K78,"-"),"-")</f>
        <v>-</v>
      </c>
      <c r="T78" s="6">
        <f>IF(M78=Inputs!$D$9,'Invoice Tracker'!P78-'Invoice Tracker'!K78,"-")</f>
        <v>25</v>
      </c>
      <c r="U78" s="5">
        <f>IF((M78&lt;&gt;Inputs!$D$13),IF($C$4&gt;'Invoice Tracker'!K78+Inputs!$G$22,1,0),0)</f>
        <v>0</v>
      </c>
      <c r="V78" s="14">
        <v>0</v>
      </c>
      <c r="W78" s="5">
        <f t="shared" si="9"/>
        <v>0</v>
      </c>
      <c r="X78" s="1">
        <f>IF((M78&lt;&gt;Inputs!$D$13),IF($C$4&gt;'Invoice Tracker'!K78+Inputs!$G$23,1,0),0)</f>
        <v>0</v>
      </c>
      <c r="Y78" s="14">
        <v>0</v>
      </c>
      <c r="Z78" s="5">
        <f t="shared" si="10"/>
        <v>0</v>
      </c>
      <c r="AA78" s="1">
        <f>IF((M78&lt;&gt;Inputs!$D$13),IF($C$4&gt;'Invoice Tracker'!K78+Inputs!$G$24,1,0),0)</f>
        <v>0</v>
      </c>
      <c r="AB78" s="14">
        <v>0</v>
      </c>
      <c r="AC78" s="5">
        <f t="shared" si="11"/>
        <v>0</v>
      </c>
      <c r="AD78" s="1">
        <f>IF((M78&lt;&gt;Inputs!$D$13),IF($C$4&gt;'Invoice Tracker'!K78+Inputs!$G$25,1,0),0)</f>
        <v>0</v>
      </c>
      <c r="AE78" s="14">
        <v>0</v>
      </c>
      <c r="AF78" s="5">
        <f t="shared" si="12"/>
        <v>0</v>
      </c>
      <c r="AG78" s="1">
        <f>IF((M78&lt;&gt;Inputs!$D$13),IF($C$4&gt;'Invoice Tracker'!K78+Inputs!$G$26,1,0),0)</f>
        <v>0</v>
      </c>
      <c r="AH78" s="14">
        <v>0</v>
      </c>
      <c r="AI78" s="5">
        <f t="shared" si="13"/>
        <v>0</v>
      </c>
      <c r="AJ78" s="1">
        <f>IF((M78&lt;&gt;Inputs!$D$13),IF($C$4&gt;'Invoice Tracker'!K78+Inputs!$G$27,1,0),0)</f>
        <v>0</v>
      </c>
      <c r="AK78" s="14">
        <v>0</v>
      </c>
      <c r="AL78" s="5">
        <f t="shared" si="14"/>
        <v>0</v>
      </c>
    </row>
    <row r="79" spans="2:38" x14ac:dyDescent="0.2">
      <c r="B79" s="11" t="s">
        <v>327</v>
      </c>
      <c r="C79" s="12" t="s">
        <v>25</v>
      </c>
      <c r="D79" s="15">
        <v>43365</v>
      </c>
      <c r="E79" s="11" t="s">
        <v>9</v>
      </c>
      <c r="F79" s="11" t="s">
        <v>116</v>
      </c>
      <c r="G79" s="13">
        <v>27124.474999999999</v>
      </c>
      <c r="H79" s="13">
        <v>32549.37</v>
      </c>
      <c r="I79" s="14" t="s">
        <v>7</v>
      </c>
      <c r="J79" s="15">
        <v>43365</v>
      </c>
      <c r="K79" s="15">
        <v>43395</v>
      </c>
      <c r="L79" s="4" t="str">
        <f>IF(H79&lt;&gt;0,IF(Q79&gt;0,IF($C$4&gt;K79,Inputs!$D$7,Inputs!$D$8),Inputs!$D$9),"-")</f>
        <v>Encaissée</v>
      </c>
      <c r="M79" s="4" t="str">
        <f>IF(H79&lt;&gt;0,IF(O79=0,Inputs!$D$11,IF(AND(O79&gt;0,O79&lt;Q79),Inputs!$D$12,Inputs!$D$13)),"-")</f>
        <v>Encaissée</v>
      </c>
      <c r="N79" s="14" t="s">
        <v>199</v>
      </c>
      <c r="O79" s="13">
        <v>32549.37</v>
      </c>
      <c r="P79" s="15">
        <v>43414</v>
      </c>
      <c r="Q79" s="2">
        <f t="shared" si="8"/>
        <v>0</v>
      </c>
      <c r="R79" s="6" t="str">
        <f>IF(H79&lt;&gt;0,IF(M79&lt;&gt;Inputs!$D$13,$C$4-J79,"-"),"-")</f>
        <v>-</v>
      </c>
      <c r="S79" s="6" t="str">
        <f ca="1">IF(AND(H79&lt;&gt;0,K79&lt;$C$4),IF(M79&lt;&gt;Inputs!$D$13,$C$4-K79,"-"),"-")</f>
        <v>-</v>
      </c>
      <c r="T79" s="6">
        <f>IF(M79=Inputs!$D$9,'Invoice Tracker'!P79-'Invoice Tracker'!K79,"-")</f>
        <v>19</v>
      </c>
      <c r="U79" s="5">
        <f>IF((M79&lt;&gt;Inputs!$D$13),IF($C$4&gt;'Invoice Tracker'!K79+Inputs!$G$22,1,0),0)</f>
        <v>0</v>
      </c>
      <c r="V79" s="14">
        <v>0</v>
      </c>
      <c r="W79" s="5">
        <f t="shared" si="9"/>
        <v>0</v>
      </c>
      <c r="X79" s="1">
        <f>IF((M79&lt;&gt;Inputs!$D$13),IF($C$4&gt;'Invoice Tracker'!K79+Inputs!$G$23,1,0),0)</f>
        <v>0</v>
      </c>
      <c r="Y79" s="14">
        <v>0</v>
      </c>
      <c r="Z79" s="5">
        <f t="shared" si="10"/>
        <v>0</v>
      </c>
      <c r="AA79" s="1">
        <f>IF((M79&lt;&gt;Inputs!$D$13),IF($C$4&gt;'Invoice Tracker'!K79+Inputs!$G$24,1,0),0)</f>
        <v>0</v>
      </c>
      <c r="AB79" s="14">
        <v>0</v>
      </c>
      <c r="AC79" s="5">
        <f t="shared" si="11"/>
        <v>0</v>
      </c>
      <c r="AD79" s="1">
        <f>IF((M79&lt;&gt;Inputs!$D$13),IF($C$4&gt;'Invoice Tracker'!K79+Inputs!$G$25,1,0),0)</f>
        <v>0</v>
      </c>
      <c r="AE79" s="14">
        <v>0</v>
      </c>
      <c r="AF79" s="5">
        <f t="shared" si="12"/>
        <v>0</v>
      </c>
      <c r="AG79" s="1">
        <f>IF((M79&lt;&gt;Inputs!$D$13),IF($C$4&gt;'Invoice Tracker'!K79+Inputs!$G$26,1,0),0)</f>
        <v>0</v>
      </c>
      <c r="AH79" s="14">
        <v>0</v>
      </c>
      <c r="AI79" s="5">
        <f t="shared" si="13"/>
        <v>0</v>
      </c>
      <c r="AJ79" s="1">
        <f>IF((M79&lt;&gt;Inputs!$D$13),IF($C$4&gt;'Invoice Tracker'!K79+Inputs!$G$27,1,0),0)</f>
        <v>0</v>
      </c>
      <c r="AK79" s="14">
        <v>0</v>
      </c>
      <c r="AL79" s="5">
        <f t="shared" si="14"/>
        <v>0</v>
      </c>
    </row>
    <row r="80" spans="2:38" x14ac:dyDescent="0.2">
      <c r="B80" s="11" t="s">
        <v>328</v>
      </c>
      <c r="C80" s="12" t="s">
        <v>8</v>
      </c>
      <c r="D80" s="15">
        <v>43364</v>
      </c>
      <c r="E80" s="11" t="s">
        <v>9</v>
      </c>
      <c r="F80" s="11" t="s">
        <v>117</v>
      </c>
      <c r="G80" s="13">
        <v>35859.158333333333</v>
      </c>
      <c r="H80" s="13">
        <v>43030.99</v>
      </c>
      <c r="I80" s="14" t="s">
        <v>7</v>
      </c>
      <c r="J80" s="15">
        <v>43364</v>
      </c>
      <c r="K80" s="15">
        <v>43394</v>
      </c>
      <c r="L80" s="4" t="str">
        <f>IF(H80&lt;&gt;0,IF(Q80&gt;0,IF($C$4&gt;K80,Inputs!$D$7,Inputs!$D$8),Inputs!$D$9),"-")</f>
        <v>Encaissée</v>
      </c>
      <c r="M80" s="4" t="str">
        <f>IF(H80&lt;&gt;0,IF(O80=0,Inputs!$D$11,IF(AND(O80&gt;0,O80&lt;Q80),Inputs!$D$12,Inputs!$D$13)),"-")</f>
        <v>Encaissée</v>
      </c>
      <c r="N80" s="14" t="s">
        <v>199</v>
      </c>
      <c r="O80" s="13">
        <v>43030.99</v>
      </c>
      <c r="P80" s="15">
        <v>43434</v>
      </c>
      <c r="Q80" s="2">
        <f t="shared" si="8"/>
        <v>0</v>
      </c>
      <c r="R80" s="6" t="str">
        <f>IF(H80&lt;&gt;0,IF(M80&lt;&gt;Inputs!$D$13,$C$4-J80,"-"),"-")</f>
        <v>-</v>
      </c>
      <c r="S80" s="6" t="str">
        <f ca="1">IF(AND(H80&lt;&gt;0,K80&lt;$C$4),IF(M80&lt;&gt;Inputs!$D$13,$C$4-K80,"-"),"-")</f>
        <v>-</v>
      </c>
      <c r="T80" s="6">
        <f>IF(M80=Inputs!$D$9,'Invoice Tracker'!P80-'Invoice Tracker'!K80,"-")</f>
        <v>40</v>
      </c>
      <c r="U80" s="5">
        <f>IF((M80&lt;&gt;Inputs!$D$13),IF($C$4&gt;'Invoice Tracker'!K80+Inputs!$G$22,1,0),0)</f>
        <v>0</v>
      </c>
      <c r="V80" s="14">
        <v>0</v>
      </c>
      <c r="W80" s="5">
        <f t="shared" si="9"/>
        <v>0</v>
      </c>
      <c r="X80" s="1">
        <f>IF((M80&lt;&gt;Inputs!$D$13),IF($C$4&gt;'Invoice Tracker'!K80+Inputs!$G$23,1,0),0)</f>
        <v>0</v>
      </c>
      <c r="Y80" s="14">
        <v>0</v>
      </c>
      <c r="Z80" s="5">
        <f t="shared" si="10"/>
        <v>0</v>
      </c>
      <c r="AA80" s="1">
        <f>IF((M80&lt;&gt;Inputs!$D$13),IF($C$4&gt;'Invoice Tracker'!K80+Inputs!$G$24,1,0),0)</f>
        <v>0</v>
      </c>
      <c r="AB80" s="14">
        <v>0</v>
      </c>
      <c r="AC80" s="5">
        <f t="shared" si="11"/>
        <v>0</v>
      </c>
      <c r="AD80" s="1">
        <f>IF((M80&lt;&gt;Inputs!$D$13),IF($C$4&gt;'Invoice Tracker'!K80+Inputs!$G$25,1,0),0)</f>
        <v>0</v>
      </c>
      <c r="AE80" s="14">
        <v>0</v>
      </c>
      <c r="AF80" s="5">
        <f t="shared" si="12"/>
        <v>0</v>
      </c>
      <c r="AG80" s="1">
        <f>IF((M80&lt;&gt;Inputs!$D$13),IF($C$4&gt;'Invoice Tracker'!K80+Inputs!$G$26,1,0),0)</f>
        <v>0</v>
      </c>
      <c r="AH80" s="14">
        <v>0</v>
      </c>
      <c r="AI80" s="5">
        <f t="shared" si="13"/>
        <v>0</v>
      </c>
      <c r="AJ80" s="1">
        <f>IF((M80&lt;&gt;Inputs!$D$13),IF($C$4&gt;'Invoice Tracker'!K80+Inputs!$G$27,1,0),0)</f>
        <v>0</v>
      </c>
      <c r="AK80" s="14">
        <v>0</v>
      </c>
      <c r="AL80" s="5">
        <f t="shared" si="14"/>
        <v>0</v>
      </c>
    </row>
    <row r="81" spans="2:38" x14ac:dyDescent="0.2">
      <c r="B81" s="11" t="s">
        <v>329</v>
      </c>
      <c r="C81" s="12" t="s">
        <v>19</v>
      </c>
      <c r="D81" s="15">
        <v>43362</v>
      </c>
      <c r="E81" s="11" t="s">
        <v>15</v>
      </c>
      <c r="F81" s="11" t="s">
        <v>118</v>
      </c>
      <c r="G81" s="13">
        <v>26606.858333333334</v>
      </c>
      <c r="H81" s="13">
        <v>31928.23</v>
      </c>
      <c r="I81" s="14" t="s">
        <v>7</v>
      </c>
      <c r="J81" s="15">
        <v>43362</v>
      </c>
      <c r="K81" s="15">
        <v>43392</v>
      </c>
      <c r="L81" s="4" t="str">
        <f>IF(H81&lt;&gt;0,IF(Q81&gt;0,IF($C$4&gt;K81,Inputs!$D$7,Inputs!$D$8),Inputs!$D$9),"-")</f>
        <v>Encaissée</v>
      </c>
      <c r="M81" s="4" t="str">
        <f>IF(H81&lt;&gt;0,IF(O81=0,Inputs!$D$11,IF(AND(O81&gt;0,O81&lt;Q81),Inputs!$D$12,Inputs!$D$13)),"-")</f>
        <v>Encaissée</v>
      </c>
      <c r="N81" s="14" t="s">
        <v>199</v>
      </c>
      <c r="O81" s="13">
        <v>31928.23</v>
      </c>
      <c r="P81" s="15">
        <v>43419</v>
      </c>
      <c r="Q81" s="2">
        <f t="shared" si="8"/>
        <v>0</v>
      </c>
      <c r="R81" s="6" t="str">
        <f>IF(H81&lt;&gt;0,IF(M81&lt;&gt;Inputs!$D$13,$C$4-J81,"-"),"-")</f>
        <v>-</v>
      </c>
      <c r="S81" s="6" t="str">
        <f ca="1">IF(AND(H81&lt;&gt;0,K81&lt;$C$4),IF(M81&lt;&gt;Inputs!$D$13,$C$4-K81,"-"),"-")</f>
        <v>-</v>
      </c>
      <c r="T81" s="6">
        <f>IF(M81=Inputs!$D$9,'Invoice Tracker'!P81-'Invoice Tracker'!K81,"-")</f>
        <v>27</v>
      </c>
      <c r="U81" s="5">
        <f>IF((M81&lt;&gt;Inputs!$D$13),IF($C$4&gt;'Invoice Tracker'!K81+Inputs!$G$22,1,0),0)</f>
        <v>0</v>
      </c>
      <c r="V81" s="14">
        <v>0</v>
      </c>
      <c r="W81" s="5">
        <f t="shared" si="9"/>
        <v>0</v>
      </c>
      <c r="X81" s="1">
        <f>IF((M81&lt;&gt;Inputs!$D$13),IF($C$4&gt;'Invoice Tracker'!K81+Inputs!$G$23,1,0),0)</f>
        <v>0</v>
      </c>
      <c r="Y81" s="14">
        <v>0</v>
      </c>
      <c r="Z81" s="5">
        <f t="shared" si="10"/>
        <v>0</v>
      </c>
      <c r="AA81" s="1">
        <f>IF((M81&lt;&gt;Inputs!$D$13),IF($C$4&gt;'Invoice Tracker'!K81+Inputs!$G$24,1,0),0)</f>
        <v>0</v>
      </c>
      <c r="AB81" s="14">
        <v>0</v>
      </c>
      <c r="AC81" s="5">
        <f t="shared" si="11"/>
        <v>0</v>
      </c>
      <c r="AD81" s="1">
        <f>IF((M81&lt;&gt;Inputs!$D$13),IF($C$4&gt;'Invoice Tracker'!K81+Inputs!$G$25,1,0),0)</f>
        <v>0</v>
      </c>
      <c r="AE81" s="14">
        <v>0</v>
      </c>
      <c r="AF81" s="5">
        <f t="shared" si="12"/>
        <v>0</v>
      </c>
      <c r="AG81" s="1">
        <f>IF((M81&lt;&gt;Inputs!$D$13),IF($C$4&gt;'Invoice Tracker'!K81+Inputs!$G$26,1,0),0)</f>
        <v>0</v>
      </c>
      <c r="AH81" s="14">
        <v>0</v>
      </c>
      <c r="AI81" s="5">
        <f t="shared" si="13"/>
        <v>0</v>
      </c>
      <c r="AJ81" s="1">
        <f>IF((M81&lt;&gt;Inputs!$D$13),IF($C$4&gt;'Invoice Tracker'!K81+Inputs!$G$27,1,0),0)</f>
        <v>0</v>
      </c>
      <c r="AK81" s="14">
        <v>0</v>
      </c>
      <c r="AL81" s="5">
        <f t="shared" si="14"/>
        <v>0</v>
      </c>
    </row>
    <row r="82" spans="2:38" x14ac:dyDescent="0.2">
      <c r="B82" s="11" t="s">
        <v>330</v>
      </c>
      <c r="C82" s="12" t="s">
        <v>33</v>
      </c>
      <c r="D82" s="15">
        <v>43360</v>
      </c>
      <c r="E82" s="11" t="s">
        <v>15</v>
      </c>
      <c r="F82" s="11" t="s">
        <v>119</v>
      </c>
      <c r="G82" s="13">
        <v>31701.791666666668</v>
      </c>
      <c r="H82" s="13">
        <v>38042.15</v>
      </c>
      <c r="I82" s="14" t="s">
        <v>7</v>
      </c>
      <c r="J82" s="15">
        <v>43360</v>
      </c>
      <c r="K82" s="15">
        <v>43390</v>
      </c>
      <c r="L82" s="4" t="str">
        <f>IF(H82&lt;&gt;0,IF(Q82&gt;0,IF($C$4&gt;K82,Inputs!$D$7,Inputs!$D$8),Inputs!$D$9),"-")</f>
        <v>Encaissée</v>
      </c>
      <c r="M82" s="4" t="str">
        <f>IF(H82&lt;&gt;0,IF(O82=0,Inputs!$D$11,IF(AND(O82&gt;0,O82&lt;Q82),Inputs!$D$12,Inputs!$D$13)),"-")</f>
        <v>Encaissée</v>
      </c>
      <c r="N82" s="14" t="s">
        <v>199</v>
      </c>
      <c r="O82" s="13">
        <v>38042.15</v>
      </c>
      <c r="P82" s="15">
        <v>43417</v>
      </c>
      <c r="Q82" s="2">
        <f t="shared" si="8"/>
        <v>0</v>
      </c>
      <c r="R82" s="6" t="str">
        <f>IF(H82&lt;&gt;0,IF(M82&lt;&gt;Inputs!$D$13,$C$4-J82,"-"),"-")</f>
        <v>-</v>
      </c>
      <c r="S82" s="6" t="str">
        <f ca="1">IF(AND(H82&lt;&gt;0,K82&lt;$C$4),IF(M82&lt;&gt;Inputs!$D$13,$C$4-K82,"-"),"-")</f>
        <v>-</v>
      </c>
      <c r="T82" s="6">
        <f>IF(M82=Inputs!$D$9,'Invoice Tracker'!P82-'Invoice Tracker'!K82,"-")</f>
        <v>27</v>
      </c>
      <c r="U82" s="5">
        <f>IF((M82&lt;&gt;Inputs!$D$13),IF($C$4&gt;'Invoice Tracker'!K82+Inputs!$G$22,1,0),0)</f>
        <v>0</v>
      </c>
      <c r="V82" s="14">
        <v>0</v>
      </c>
      <c r="W82" s="5">
        <f t="shared" si="9"/>
        <v>0</v>
      </c>
      <c r="X82" s="1">
        <f>IF((M82&lt;&gt;Inputs!$D$13),IF($C$4&gt;'Invoice Tracker'!K82+Inputs!$G$23,1,0),0)</f>
        <v>0</v>
      </c>
      <c r="Y82" s="14">
        <v>0</v>
      </c>
      <c r="Z82" s="5">
        <f t="shared" si="10"/>
        <v>0</v>
      </c>
      <c r="AA82" s="1">
        <f>IF((M82&lt;&gt;Inputs!$D$13),IF($C$4&gt;'Invoice Tracker'!K82+Inputs!$G$24,1,0),0)</f>
        <v>0</v>
      </c>
      <c r="AB82" s="14">
        <v>0</v>
      </c>
      <c r="AC82" s="5">
        <f t="shared" si="11"/>
        <v>0</v>
      </c>
      <c r="AD82" s="1">
        <f>IF((M82&lt;&gt;Inputs!$D$13),IF($C$4&gt;'Invoice Tracker'!K82+Inputs!$G$25,1,0),0)</f>
        <v>0</v>
      </c>
      <c r="AE82" s="14">
        <v>0</v>
      </c>
      <c r="AF82" s="5">
        <f t="shared" si="12"/>
        <v>0</v>
      </c>
      <c r="AG82" s="1">
        <f>IF((M82&lt;&gt;Inputs!$D$13),IF($C$4&gt;'Invoice Tracker'!K82+Inputs!$G$26,1,0),0)</f>
        <v>0</v>
      </c>
      <c r="AH82" s="14">
        <v>0</v>
      </c>
      <c r="AI82" s="5">
        <f t="shared" si="13"/>
        <v>0</v>
      </c>
      <c r="AJ82" s="1">
        <f>IF((M82&lt;&gt;Inputs!$D$13),IF($C$4&gt;'Invoice Tracker'!K82+Inputs!$G$27,1,0),0)</f>
        <v>0</v>
      </c>
      <c r="AK82" s="14">
        <v>0</v>
      </c>
      <c r="AL82" s="5">
        <f t="shared" si="14"/>
        <v>0</v>
      </c>
    </row>
    <row r="83" spans="2:38" x14ac:dyDescent="0.2">
      <c r="B83" s="11" t="s">
        <v>331</v>
      </c>
      <c r="C83" s="12" t="s">
        <v>35</v>
      </c>
      <c r="D83" s="15">
        <v>43358</v>
      </c>
      <c r="E83" s="11" t="s">
        <v>13</v>
      </c>
      <c r="F83" s="11" t="s">
        <v>120</v>
      </c>
      <c r="G83" s="13">
        <v>33168.741666666669</v>
      </c>
      <c r="H83" s="13">
        <v>39802.49</v>
      </c>
      <c r="I83" s="14" t="s">
        <v>7</v>
      </c>
      <c r="J83" s="15">
        <v>43358</v>
      </c>
      <c r="K83" s="15">
        <v>43388</v>
      </c>
      <c r="L83" s="4" t="str">
        <f>IF(H83&lt;&gt;0,IF(Q83&gt;0,IF($C$4&gt;K83,Inputs!$D$7,Inputs!$D$8),Inputs!$D$9),"-")</f>
        <v>Encaissée</v>
      </c>
      <c r="M83" s="4" t="str">
        <f>IF(H83&lt;&gt;0,IF(O83=0,Inputs!$D$11,IF(AND(O83&gt;0,O83&lt;Q83),Inputs!$D$12,Inputs!$D$13)),"-")</f>
        <v>Encaissée</v>
      </c>
      <c r="N83" s="14" t="s">
        <v>199</v>
      </c>
      <c r="O83" s="13">
        <v>39802.49</v>
      </c>
      <c r="P83" s="15">
        <v>43396</v>
      </c>
      <c r="Q83" s="2">
        <f t="shared" si="8"/>
        <v>0</v>
      </c>
      <c r="R83" s="6" t="str">
        <f>IF(H83&lt;&gt;0,IF(M83&lt;&gt;Inputs!$D$13,$C$4-J83,"-"),"-")</f>
        <v>-</v>
      </c>
      <c r="S83" s="6" t="str">
        <f ca="1">IF(AND(H83&lt;&gt;0,K83&lt;$C$4),IF(M83&lt;&gt;Inputs!$D$13,$C$4-K83,"-"),"-")</f>
        <v>-</v>
      </c>
      <c r="T83" s="6">
        <f>IF(M83=Inputs!$D$9,'Invoice Tracker'!P83-'Invoice Tracker'!K83,"-")</f>
        <v>8</v>
      </c>
      <c r="U83" s="5">
        <f>IF((M83&lt;&gt;Inputs!$D$13),IF($C$4&gt;'Invoice Tracker'!K83+Inputs!$G$22,1,0),0)</f>
        <v>0</v>
      </c>
      <c r="V83" s="14">
        <v>0</v>
      </c>
      <c r="W83" s="5">
        <f t="shared" si="9"/>
        <v>0</v>
      </c>
      <c r="X83" s="1">
        <f>IF((M83&lt;&gt;Inputs!$D$13),IF($C$4&gt;'Invoice Tracker'!K83+Inputs!$G$23,1,0),0)</f>
        <v>0</v>
      </c>
      <c r="Y83" s="14">
        <v>0</v>
      </c>
      <c r="Z83" s="5">
        <f t="shared" si="10"/>
        <v>0</v>
      </c>
      <c r="AA83" s="1">
        <f>IF((M83&lt;&gt;Inputs!$D$13),IF($C$4&gt;'Invoice Tracker'!K83+Inputs!$G$24,1,0),0)</f>
        <v>0</v>
      </c>
      <c r="AB83" s="14">
        <v>0</v>
      </c>
      <c r="AC83" s="5">
        <f t="shared" si="11"/>
        <v>0</v>
      </c>
      <c r="AD83" s="1">
        <f>IF((M83&lt;&gt;Inputs!$D$13),IF($C$4&gt;'Invoice Tracker'!K83+Inputs!$G$25,1,0),0)</f>
        <v>0</v>
      </c>
      <c r="AE83" s="14">
        <v>0</v>
      </c>
      <c r="AF83" s="5">
        <f t="shared" si="12"/>
        <v>0</v>
      </c>
      <c r="AG83" s="1">
        <f>IF((M83&lt;&gt;Inputs!$D$13),IF($C$4&gt;'Invoice Tracker'!K83+Inputs!$G$26,1,0),0)</f>
        <v>0</v>
      </c>
      <c r="AH83" s="14">
        <v>0</v>
      </c>
      <c r="AI83" s="5">
        <f t="shared" si="13"/>
        <v>0</v>
      </c>
      <c r="AJ83" s="1">
        <f>IF((M83&lt;&gt;Inputs!$D$13),IF($C$4&gt;'Invoice Tracker'!K83+Inputs!$G$27,1,0),0)</f>
        <v>0</v>
      </c>
      <c r="AK83" s="14">
        <v>0</v>
      </c>
      <c r="AL83" s="5">
        <f t="shared" si="14"/>
        <v>0</v>
      </c>
    </row>
    <row r="84" spans="2:38" x14ac:dyDescent="0.2">
      <c r="B84" s="11" t="s">
        <v>332</v>
      </c>
      <c r="C84" s="12" t="s">
        <v>5</v>
      </c>
      <c r="D84" s="15">
        <v>43357</v>
      </c>
      <c r="E84" s="11" t="s">
        <v>9</v>
      </c>
      <c r="F84" s="11" t="s">
        <v>121</v>
      </c>
      <c r="G84" s="13">
        <v>22229.775000000001</v>
      </c>
      <c r="H84" s="13">
        <v>26675.73</v>
      </c>
      <c r="I84" s="14" t="s">
        <v>7</v>
      </c>
      <c r="J84" s="15">
        <v>43357</v>
      </c>
      <c r="K84" s="15">
        <v>43387</v>
      </c>
      <c r="L84" s="4" t="str">
        <f>IF(H84&lt;&gt;0,IF(Q84&gt;0,IF($C$4&gt;K84,Inputs!$D$7,Inputs!$D$8),Inputs!$D$9),"-")</f>
        <v>Encaissée</v>
      </c>
      <c r="M84" s="4" t="str">
        <f>IF(H84&lt;&gt;0,IF(O84=0,Inputs!$D$11,IF(AND(O84&gt;0,O84&lt;Q84),Inputs!$D$12,Inputs!$D$13)),"-")</f>
        <v>Encaissée</v>
      </c>
      <c r="N84" s="14" t="s">
        <v>199</v>
      </c>
      <c r="O84" s="13">
        <v>26675.73</v>
      </c>
      <c r="P84" s="15">
        <v>43430</v>
      </c>
      <c r="Q84" s="2">
        <f t="shared" si="8"/>
        <v>0</v>
      </c>
      <c r="R84" s="6" t="str">
        <f>IF(H84&lt;&gt;0,IF(M84&lt;&gt;Inputs!$D$13,$C$4-J84,"-"),"-")</f>
        <v>-</v>
      </c>
      <c r="S84" s="6" t="str">
        <f ca="1">IF(AND(H84&lt;&gt;0,K84&lt;$C$4),IF(M84&lt;&gt;Inputs!$D$13,$C$4-K84,"-"),"-")</f>
        <v>-</v>
      </c>
      <c r="T84" s="6">
        <f>IF(M84=Inputs!$D$9,'Invoice Tracker'!P84-'Invoice Tracker'!K84,"-")</f>
        <v>43</v>
      </c>
      <c r="U84" s="5">
        <f>IF((M84&lt;&gt;Inputs!$D$13),IF($C$4&gt;'Invoice Tracker'!K84+Inputs!$G$22,1,0),0)</f>
        <v>0</v>
      </c>
      <c r="V84" s="14">
        <v>0</v>
      </c>
      <c r="W84" s="5">
        <f t="shared" si="9"/>
        <v>0</v>
      </c>
      <c r="X84" s="1">
        <f>IF((M84&lt;&gt;Inputs!$D$13),IF($C$4&gt;'Invoice Tracker'!K84+Inputs!$G$23,1,0),0)</f>
        <v>0</v>
      </c>
      <c r="Y84" s="14">
        <v>0</v>
      </c>
      <c r="Z84" s="5">
        <f t="shared" si="10"/>
        <v>0</v>
      </c>
      <c r="AA84" s="1">
        <f>IF((M84&lt;&gt;Inputs!$D$13),IF($C$4&gt;'Invoice Tracker'!K84+Inputs!$G$24,1,0),0)</f>
        <v>0</v>
      </c>
      <c r="AB84" s="14">
        <v>0</v>
      </c>
      <c r="AC84" s="5">
        <f t="shared" si="11"/>
        <v>0</v>
      </c>
      <c r="AD84" s="1">
        <f>IF((M84&lt;&gt;Inputs!$D$13),IF($C$4&gt;'Invoice Tracker'!K84+Inputs!$G$25,1,0),0)</f>
        <v>0</v>
      </c>
      <c r="AE84" s="14">
        <v>0</v>
      </c>
      <c r="AF84" s="5">
        <f t="shared" si="12"/>
        <v>0</v>
      </c>
      <c r="AG84" s="1">
        <f>IF((M84&lt;&gt;Inputs!$D$13),IF($C$4&gt;'Invoice Tracker'!K84+Inputs!$G$26,1,0),0)</f>
        <v>0</v>
      </c>
      <c r="AH84" s="14">
        <v>0</v>
      </c>
      <c r="AI84" s="5">
        <f t="shared" si="13"/>
        <v>0</v>
      </c>
      <c r="AJ84" s="1">
        <f>IF((M84&lt;&gt;Inputs!$D$13),IF($C$4&gt;'Invoice Tracker'!K84+Inputs!$G$27,1,0),0)</f>
        <v>0</v>
      </c>
      <c r="AK84" s="14">
        <v>0</v>
      </c>
      <c r="AL84" s="5">
        <f t="shared" si="14"/>
        <v>0</v>
      </c>
    </row>
    <row r="85" spans="2:38" x14ac:dyDescent="0.2">
      <c r="B85" s="11" t="s">
        <v>333</v>
      </c>
      <c r="C85" s="12" t="s">
        <v>32</v>
      </c>
      <c r="D85" s="15">
        <v>43355</v>
      </c>
      <c r="E85" s="11" t="s">
        <v>13</v>
      </c>
      <c r="F85" s="11" t="s">
        <v>122</v>
      </c>
      <c r="G85" s="13">
        <v>3327.8333333333335</v>
      </c>
      <c r="H85" s="13">
        <v>3993.4</v>
      </c>
      <c r="I85" s="14" t="s">
        <v>7</v>
      </c>
      <c r="J85" s="15">
        <v>43355</v>
      </c>
      <c r="K85" s="15">
        <v>43385</v>
      </c>
      <c r="L85" s="4" t="str">
        <f>IF(H85&lt;&gt;0,IF(Q85&gt;0,IF($C$4&gt;K85,Inputs!$D$7,Inputs!$D$8),Inputs!$D$9),"-")</f>
        <v>Encaissée</v>
      </c>
      <c r="M85" s="4" t="str">
        <f>IF(H85&lt;&gt;0,IF(O85=0,Inputs!$D$11,IF(AND(O85&gt;0,O85&lt;Q85),Inputs!$D$12,Inputs!$D$13)),"-")</f>
        <v>Encaissée</v>
      </c>
      <c r="N85" s="14" t="s">
        <v>199</v>
      </c>
      <c r="O85" s="13">
        <v>3993.4</v>
      </c>
      <c r="P85" s="15">
        <v>43392</v>
      </c>
      <c r="Q85" s="2">
        <f t="shared" si="8"/>
        <v>0</v>
      </c>
      <c r="R85" s="6" t="str">
        <f>IF(H85&lt;&gt;0,IF(M85&lt;&gt;Inputs!$D$13,$C$4-J85,"-"),"-")</f>
        <v>-</v>
      </c>
      <c r="S85" s="6" t="str">
        <f ca="1">IF(AND(H85&lt;&gt;0,K85&lt;$C$4),IF(M85&lt;&gt;Inputs!$D$13,$C$4-K85,"-"),"-")</f>
        <v>-</v>
      </c>
      <c r="T85" s="6">
        <f>IF(M85=Inputs!$D$9,'Invoice Tracker'!P85-'Invoice Tracker'!K85,"-")</f>
        <v>7</v>
      </c>
      <c r="U85" s="5">
        <f>IF((M85&lt;&gt;Inputs!$D$13),IF($C$4&gt;'Invoice Tracker'!K85+Inputs!$G$22,1,0),0)</f>
        <v>0</v>
      </c>
      <c r="V85" s="14">
        <v>0</v>
      </c>
      <c r="W85" s="5">
        <f t="shared" si="9"/>
        <v>0</v>
      </c>
      <c r="X85" s="1">
        <f>IF((M85&lt;&gt;Inputs!$D$13),IF($C$4&gt;'Invoice Tracker'!K85+Inputs!$G$23,1,0),0)</f>
        <v>0</v>
      </c>
      <c r="Y85" s="14">
        <v>0</v>
      </c>
      <c r="Z85" s="5">
        <f t="shared" si="10"/>
        <v>0</v>
      </c>
      <c r="AA85" s="1">
        <f>IF((M85&lt;&gt;Inputs!$D$13),IF($C$4&gt;'Invoice Tracker'!K85+Inputs!$G$24,1,0),0)</f>
        <v>0</v>
      </c>
      <c r="AB85" s="14">
        <v>0</v>
      </c>
      <c r="AC85" s="5">
        <f t="shared" si="11"/>
        <v>0</v>
      </c>
      <c r="AD85" s="1">
        <f>IF((M85&lt;&gt;Inputs!$D$13),IF($C$4&gt;'Invoice Tracker'!K85+Inputs!$G$25,1,0),0)</f>
        <v>0</v>
      </c>
      <c r="AE85" s="14">
        <v>0</v>
      </c>
      <c r="AF85" s="5">
        <f t="shared" si="12"/>
        <v>0</v>
      </c>
      <c r="AG85" s="1">
        <f>IF((M85&lt;&gt;Inputs!$D$13),IF($C$4&gt;'Invoice Tracker'!K85+Inputs!$G$26,1,0),0)</f>
        <v>0</v>
      </c>
      <c r="AH85" s="14">
        <v>0</v>
      </c>
      <c r="AI85" s="5">
        <f t="shared" si="13"/>
        <v>0</v>
      </c>
      <c r="AJ85" s="1">
        <f>IF((M85&lt;&gt;Inputs!$D$13),IF($C$4&gt;'Invoice Tracker'!K85+Inputs!$G$27,1,0),0)</f>
        <v>0</v>
      </c>
      <c r="AK85" s="14">
        <v>0</v>
      </c>
      <c r="AL85" s="5">
        <f t="shared" si="14"/>
        <v>0</v>
      </c>
    </row>
    <row r="86" spans="2:38" x14ac:dyDescent="0.2">
      <c r="B86" s="11" t="s">
        <v>334</v>
      </c>
      <c r="C86" s="12" t="s">
        <v>24</v>
      </c>
      <c r="D86" s="15">
        <v>43353</v>
      </c>
      <c r="E86" s="11" t="s">
        <v>13</v>
      </c>
      <c r="F86" s="11" t="s">
        <v>123</v>
      </c>
      <c r="G86" s="13">
        <v>28181</v>
      </c>
      <c r="H86" s="13">
        <v>33817.199999999997</v>
      </c>
      <c r="I86" s="14" t="s">
        <v>7</v>
      </c>
      <c r="J86" s="15">
        <v>43353</v>
      </c>
      <c r="K86" s="15">
        <v>43383</v>
      </c>
      <c r="L86" s="4" t="str">
        <f>IF(H86&lt;&gt;0,IF(Q86&gt;0,IF($C$4&gt;K86,Inputs!$D$7,Inputs!$D$8),Inputs!$D$9),"-")</f>
        <v>Encaissée</v>
      </c>
      <c r="M86" s="4" t="str">
        <f>IF(H86&lt;&gt;0,IF(O86=0,Inputs!$D$11,IF(AND(O86&gt;0,O86&lt;Q86),Inputs!$D$12,Inputs!$D$13)),"-")</f>
        <v>Encaissée</v>
      </c>
      <c r="N86" s="14" t="s">
        <v>199</v>
      </c>
      <c r="O86" s="13">
        <v>33817.199999999997</v>
      </c>
      <c r="P86" s="15">
        <v>43411</v>
      </c>
      <c r="Q86" s="2">
        <f t="shared" si="8"/>
        <v>0</v>
      </c>
      <c r="R86" s="6" t="str">
        <f>IF(H86&lt;&gt;0,IF(M86&lt;&gt;Inputs!$D$13,$C$4-J86,"-"),"-")</f>
        <v>-</v>
      </c>
      <c r="S86" s="6" t="str">
        <f ca="1">IF(AND(H86&lt;&gt;0,K86&lt;$C$4),IF(M86&lt;&gt;Inputs!$D$13,$C$4-K86,"-"),"-")</f>
        <v>-</v>
      </c>
      <c r="T86" s="6">
        <f>IF(M86=Inputs!$D$9,'Invoice Tracker'!P86-'Invoice Tracker'!K86,"-")</f>
        <v>28</v>
      </c>
      <c r="U86" s="5">
        <f>IF((M86&lt;&gt;Inputs!$D$13),IF($C$4&gt;'Invoice Tracker'!K86+Inputs!$G$22,1,0),0)</f>
        <v>0</v>
      </c>
      <c r="V86" s="14">
        <v>0</v>
      </c>
      <c r="W86" s="5">
        <f t="shared" si="9"/>
        <v>0</v>
      </c>
      <c r="X86" s="1">
        <f>IF((M86&lt;&gt;Inputs!$D$13),IF($C$4&gt;'Invoice Tracker'!K86+Inputs!$G$23,1,0),0)</f>
        <v>0</v>
      </c>
      <c r="Y86" s="14">
        <v>0</v>
      </c>
      <c r="Z86" s="5">
        <f t="shared" si="10"/>
        <v>0</v>
      </c>
      <c r="AA86" s="1">
        <f>IF((M86&lt;&gt;Inputs!$D$13),IF($C$4&gt;'Invoice Tracker'!K86+Inputs!$G$24,1,0),0)</f>
        <v>0</v>
      </c>
      <c r="AB86" s="14">
        <v>0</v>
      </c>
      <c r="AC86" s="5">
        <f t="shared" si="11"/>
        <v>0</v>
      </c>
      <c r="AD86" s="1">
        <f>IF((M86&lt;&gt;Inputs!$D$13),IF($C$4&gt;'Invoice Tracker'!K86+Inputs!$G$25,1,0),0)</f>
        <v>0</v>
      </c>
      <c r="AE86" s="14">
        <v>0</v>
      </c>
      <c r="AF86" s="5">
        <f t="shared" si="12"/>
        <v>0</v>
      </c>
      <c r="AG86" s="1">
        <f>IF((M86&lt;&gt;Inputs!$D$13),IF($C$4&gt;'Invoice Tracker'!K86+Inputs!$G$26,1,0),0)</f>
        <v>0</v>
      </c>
      <c r="AH86" s="14">
        <v>0</v>
      </c>
      <c r="AI86" s="5">
        <f t="shared" si="13"/>
        <v>0</v>
      </c>
      <c r="AJ86" s="1">
        <f>IF((M86&lt;&gt;Inputs!$D$13),IF($C$4&gt;'Invoice Tracker'!K86+Inputs!$G$27,1,0),0)</f>
        <v>0</v>
      </c>
      <c r="AK86" s="14">
        <v>0</v>
      </c>
      <c r="AL86" s="5">
        <f t="shared" si="14"/>
        <v>0</v>
      </c>
    </row>
    <row r="87" spans="2:38" x14ac:dyDescent="0.2">
      <c r="B87" s="11" t="s">
        <v>335</v>
      </c>
      <c r="C87" s="12" t="s">
        <v>33</v>
      </c>
      <c r="D87" s="15">
        <v>43351</v>
      </c>
      <c r="E87" s="11" t="s">
        <v>13</v>
      </c>
      <c r="F87" s="11" t="s">
        <v>124</v>
      </c>
      <c r="G87" s="13">
        <v>31044.591666666671</v>
      </c>
      <c r="H87" s="13">
        <v>37253.51</v>
      </c>
      <c r="I87" s="14" t="s">
        <v>7</v>
      </c>
      <c r="J87" s="15">
        <v>43351</v>
      </c>
      <c r="K87" s="15">
        <v>43381</v>
      </c>
      <c r="L87" s="4" t="str">
        <f>IF(H87&lt;&gt;0,IF(Q87&gt;0,IF($C$4&gt;K87,Inputs!$D$7,Inputs!$D$8),Inputs!$D$9),"-")</f>
        <v>Encaissée</v>
      </c>
      <c r="M87" s="4" t="str">
        <f>IF(H87&lt;&gt;0,IF(O87=0,Inputs!$D$11,IF(AND(O87&gt;0,O87&lt;Q87),Inputs!$D$12,Inputs!$D$13)),"-")</f>
        <v>Encaissée</v>
      </c>
      <c r="N87" s="14" t="s">
        <v>199</v>
      </c>
      <c r="O87" s="13">
        <v>37253.51</v>
      </c>
      <c r="P87" s="15">
        <v>43410</v>
      </c>
      <c r="Q87" s="2">
        <f t="shared" si="8"/>
        <v>0</v>
      </c>
      <c r="R87" s="6" t="str">
        <f>IF(H87&lt;&gt;0,IF(M87&lt;&gt;Inputs!$D$13,$C$4-J87,"-"),"-")</f>
        <v>-</v>
      </c>
      <c r="S87" s="6" t="str">
        <f ca="1">IF(AND(H87&lt;&gt;0,K87&lt;$C$4),IF(M87&lt;&gt;Inputs!$D$13,$C$4-K87,"-"),"-")</f>
        <v>-</v>
      </c>
      <c r="T87" s="6">
        <f>IF(M87=Inputs!$D$9,'Invoice Tracker'!P87-'Invoice Tracker'!K87,"-")</f>
        <v>29</v>
      </c>
      <c r="U87" s="5">
        <f>IF((M87&lt;&gt;Inputs!$D$13),IF($C$4&gt;'Invoice Tracker'!K87+Inputs!$G$22,1,0),0)</f>
        <v>0</v>
      </c>
      <c r="V87" s="14">
        <v>0</v>
      </c>
      <c r="W87" s="5">
        <f t="shared" si="9"/>
        <v>0</v>
      </c>
      <c r="X87" s="1">
        <f>IF((M87&lt;&gt;Inputs!$D$13),IF($C$4&gt;'Invoice Tracker'!K87+Inputs!$G$23,1,0),0)</f>
        <v>0</v>
      </c>
      <c r="Y87" s="14">
        <v>0</v>
      </c>
      <c r="Z87" s="5">
        <f t="shared" si="10"/>
        <v>0</v>
      </c>
      <c r="AA87" s="1">
        <f>IF((M87&lt;&gt;Inputs!$D$13),IF($C$4&gt;'Invoice Tracker'!K87+Inputs!$G$24,1,0),0)</f>
        <v>0</v>
      </c>
      <c r="AB87" s="14">
        <v>0</v>
      </c>
      <c r="AC87" s="5">
        <f t="shared" si="11"/>
        <v>0</v>
      </c>
      <c r="AD87" s="1">
        <f>IF((M87&lt;&gt;Inputs!$D$13),IF($C$4&gt;'Invoice Tracker'!K87+Inputs!$G$25,1,0),0)</f>
        <v>0</v>
      </c>
      <c r="AE87" s="14">
        <v>0</v>
      </c>
      <c r="AF87" s="5">
        <f t="shared" si="12"/>
        <v>0</v>
      </c>
      <c r="AG87" s="1">
        <f>IF((M87&lt;&gt;Inputs!$D$13),IF($C$4&gt;'Invoice Tracker'!K87+Inputs!$G$26,1,0),0)</f>
        <v>0</v>
      </c>
      <c r="AH87" s="14">
        <v>0</v>
      </c>
      <c r="AI87" s="5">
        <f t="shared" si="13"/>
        <v>0</v>
      </c>
      <c r="AJ87" s="1">
        <f>IF((M87&lt;&gt;Inputs!$D$13),IF($C$4&gt;'Invoice Tracker'!K87+Inputs!$G$27,1,0),0)</f>
        <v>0</v>
      </c>
      <c r="AK87" s="14">
        <v>0</v>
      </c>
      <c r="AL87" s="5">
        <f t="shared" si="14"/>
        <v>0</v>
      </c>
    </row>
    <row r="88" spans="2:38" x14ac:dyDescent="0.2">
      <c r="B88" s="11" t="s">
        <v>336</v>
      </c>
      <c r="C88" s="12" t="s">
        <v>24</v>
      </c>
      <c r="D88" s="15">
        <v>43349</v>
      </c>
      <c r="E88" s="11" t="s">
        <v>11</v>
      </c>
      <c r="F88" s="11" t="s">
        <v>125</v>
      </c>
      <c r="G88" s="13">
        <v>3105.05</v>
      </c>
      <c r="H88" s="13">
        <v>3726.06</v>
      </c>
      <c r="I88" s="14" t="s">
        <v>7</v>
      </c>
      <c r="J88" s="15">
        <v>43349</v>
      </c>
      <c r="K88" s="15">
        <v>43379</v>
      </c>
      <c r="L88" s="4" t="str">
        <f>IF(H88&lt;&gt;0,IF(Q88&gt;0,IF($C$4&gt;K88,Inputs!$D$7,Inputs!$D$8),Inputs!$D$9),"-")</f>
        <v>Encaissée</v>
      </c>
      <c r="M88" s="4" t="str">
        <f>IF(H88&lt;&gt;0,IF(O88=0,Inputs!$D$11,IF(AND(O88&gt;0,O88&lt;Q88),Inputs!$D$12,Inputs!$D$13)),"-")</f>
        <v>Encaissée</v>
      </c>
      <c r="N88" s="14" t="s">
        <v>199</v>
      </c>
      <c r="O88" s="13">
        <v>3726.06</v>
      </c>
      <c r="P88" s="15">
        <v>43421</v>
      </c>
      <c r="Q88" s="2">
        <f t="shared" si="8"/>
        <v>0</v>
      </c>
      <c r="R88" s="6" t="str">
        <f>IF(H88&lt;&gt;0,IF(M88&lt;&gt;Inputs!$D$13,$C$4-J88,"-"),"-")</f>
        <v>-</v>
      </c>
      <c r="S88" s="6" t="str">
        <f ca="1">IF(AND(H88&lt;&gt;0,K88&lt;$C$4),IF(M88&lt;&gt;Inputs!$D$13,$C$4-K88,"-"),"-")</f>
        <v>-</v>
      </c>
      <c r="T88" s="6">
        <f>IF(M88=Inputs!$D$9,'Invoice Tracker'!P88-'Invoice Tracker'!K88,"-")</f>
        <v>42</v>
      </c>
      <c r="U88" s="5">
        <f>IF((M88&lt;&gt;Inputs!$D$13),IF($C$4&gt;'Invoice Tracker'!K88+Inputs!$G$22,1,0),0)</f>
        <v>0</v>
      </c>
      <c r="V88" s="14">
        <v>0</v>
      </c>
      <c r="W88" s="5">
        <f t="shared" si="9"/>
        <v>0</v>
      </c>
      <c r="X88" s="1">
        <f>IF((M88&lt;&gt;Inputs!$D$13),IF($C$4&gt;'Invoice Tracker'!K88+Inputs!$G$23,1,0),0)</f>
        <v>0</v>
      </c>
      <c r="Y88" s="14">
        <v>0</v>
      </c>
      <c r="Z88" s="5">
        <f t="shared" si="10"/>
        <v>0</v>
      </c>
      <c r="AA88" s="1">
        <f>IF((M88&lt;&gt;Inputs!$D$13),IF($C$4&gt;'Invoice Tracker'!K88+Inputs!$G$24,1,0),0)</f>
        <v>0</v>
      </c>
      <c r="AB88" s="14">
        <v>0</v>
      </c>
      <c r="AC88" s="5">
        <f t="shared" si="11"/>
        <v>0</v>
      </c>
      <c r="AD88" s="1">
        <f>IF((M88&lt;&gt;Inputs!$D$13),IF($C$4&gt;'Invoice Tracker'!K88+Inputs!$G$25,1,0),0)</f>
        <v>0</v>
      </c>
      <c r="AE88" s="14">
        <v>0</v>
      </c>
      <c r="AF88" s="5">
        <f t="shared" si="12"/>
        <v>0</v>
      </c>
      <c r="AG88" s="1">
        <f>IF((M88&lt;&gt;Inputs!$D$13),IF($C$4&gt;'Invoice Tracker'!K88+Inputs!$G$26,1,0),0)</f>
        <v>0</v>
      </c>
      <c r="AH88" s="14">
        <v>0</v>
      </c>
      <c r="AI88" s="5">
        <f t="shared" si="13"/>
        <v>0</v>
      </c>
      <c r="AJ88" s="1">
        <f>IF((M88&lt;&gt;Inputs!$D$13),IF($C$4&gt;'Invoice Tracker'!K88+Inputs!$G$27,1,0),0)</f>
        <v>0</v>
      </c>
      <c r="AK88" s="14">
        <v>0</v>
      </c>
      <c r="AL88" s="5">
        <f t="shared" si="14"/>
        <v>0</v>
      </c>
    </row>
    <row r="89" spans="2:38" x14ac:dyDescent="0.2">
      <c r="B89" s="11" t="s">
        <v>337</v>
      </c>
      <c r="C89" s="12" t="s">
        <v>12</v>
      </c>
      <c r="D89" s="15">
        <v>43348</v>
      </c>
      <c r="E89" s="11" t="s">
        <v>9</v>
      </c>
      <c r="F89" s="11" t="s">
        <v>126</v>
      </c>
      <c r="G89" s="13">
        <v>13550.4</v>
      </c>
      <c r="H89" s="13">
        <v>16260.48</v>
      </c>
      <c r="I89" s="14" t="s">
        <v>7</v>
      </c>
      <c r="J89" s="15">
        <v>43348</v>
      </c>
      <c r="K89" s="15">
        <v>43378</v>
      </c>
      <c r="L89" s="4" t="str">
        <f>IF(H89&lt;&gt;0,IF(Q89&gt;0,IF($C$4&gt;K89,Inputs!$D$7,Inputs!$D$8),Inputs!$D$9),"-")</f>
        <v>Encaissée</v>
      </c>
      <c r="M89" s="4" t="str">
        <f>IF(H89&lt;&gt;0,IF(O89=0,Inputs!$D$11,IF(AND(O89&gt;0,O89&lt;Q89),Inputs!$D$12,Inputs!$D$13)),"-")</f>
        <v>Encaissée</v>
      </c>
      <c r="N89" s="14" t="s">
        <v>199</v>
      </c>
      <c r="O89" s="13">
        <v>16260.48</v>
      </c>
      <c r="P89" s="15">
        <v>43384</v>
      </c>
      <c r="Q89" s="2">
        <f t="shared" si="8"/>
        <v>0</v>
      </c>
      <c r="R89" s="6" t="str">
        <f>IF(H89&lt;&gt;0,IF(M89&lt;&gt;Inputs!$D$13,$C$4-J89,"-"),"-")</f>
        <v>-</v>
      </c>
      <c r="S89" s="6" t="str">
        <f ca="1">IF(AND(H89&lt;&gt;0,K89&lt;$C$4),IF(M89&lt;&gt;Inputs!$D$13,$C$4-K89,"-"),"-")</f>
        <v>-</v>
      </c>
      <c r="T89" s="6">
        <f>IF(M89=Inputs!$D$9,'Invoice Tracker'!P89-'Invoice Tracker'!K89,"-")</f>
        <v>6</v>
      </c>
      <c r="U89" s="5">
        <f>IF((M89&lt;&gt;Inputs!$D$13),IF($C$4&gt;'Invoice Tracker'!K89+Inputs!$G$22,1,0),0)</f>
        <v>0</v>
      </c>
      <c r="V89" s="14">
        <v>0</v>
      </c>
      <c r="W89" s="5">
        <f t="shared" si="9"/>
        <v>0</v>
      </c>
      <c r="X89" s="1">
        <f>IF((M89&lt;&gt;Inputs!$D$13),IF($C$4&gt;'Invoice Tracker'!K89+Inputs!$G$23,1,0),0)</f>
        <v>0</v>
      </c>
      <c r="Y89" s="14">
        <v>0</v>
      </c>
      <c r="Z89" s="5">
        <f t="shared" si="10"/>
        <v>0</v>
      </c>
      <c r="AA89" s="1">
        <f>IF((M89&lt;&gt;Inputs!$D$13),IF($C$4&gt;'Invoice Tracker'!K89+Inputs!$G$24,1,0),0)</f>
        <v>0</v>
      </c>
      <c r="AB89" s="14">
        <v>0</v>
      </c>
      <c r="AC89" s="5">
        <f t="shared" si="11"/>
        <v>0</v>
      </c>
      <c r="AD89" s="1">
        <f>IF((M89&lt;&gt;Inputs!$D$13),IF($C$4&gt;'Invoice Tracker'!K89+Inputs!$G$25,1,0),0)</f>
        <v>0</v>
      </c>
      <c r="AE89" s="14">
        <v>0</v>
      </c>
      <c r="AF89" s="5">
        <f t="shared" si="12"/>
        <v>0</v>
      </c>
      <c r="AG89" s="1">
        <f>IF((M89&lt;&gt;Inputs!$D$13),IF($C$4&gt;'Invoice Tracker'!K89+Inputs!$G$26,1,0),0)</f>
        <v>0</v>
      </c>
      <c r="AH89" s="14">
        <v>0</v>
      </c>
      <c r="AI89" s="5">
        <f t="shared" si="13"/>
        <v>0</v>
      </c>
      <c r="AJ89" s="1">
        <f>IF((M89&lt;&gt;Inputs!$D$13),IF($C$4&gt;'Invoice Tracker'!K89+Inputs!$G$27,1,0),0)</f>
        <v>0</v>
      </c>
      <c r="AK89" s="14">
        <v>0</v>
      </c>
      <c r="AL89" s="5">
        <f t="shared" si="14"/>
        <v>0</v>
      </c>
    </row>
    <row r="90" spans="2:38" x14ac:dyDescent="0.2">
      <c r="B90" s="11" t="s">
        <v>338</v>
      </c>
      <c r="C90" s="12" t="s">
        <v>31</v>
      </c>
      <c r="D90" s="15">
        <v>43346</v>
      </c>
      <c r="E90" s="11" t="s">
        <v>34</v>
      </c>
      <c r="F90" s="11" t="s">
        <v>127</v>
      </c>
      <c r="G90" s="13">
        <v>3179.2250000000004</v>
      </c>
      <c r="H90" s="13">
        <v>3815.07</v>
      </c>
      <c r="I90" s="14" t="s">
        <v>7</v>
      </c>
      <c r="J90" s="15">
        <v>43346</v>
      </c>
      <c r="K90" s="15">
        <v>43376</v>
      </c>
      <c r="L90" s="4" t="str">
        <f>IF(H90&lt;&gt;0,IF(Q90&gt;0,IF($C$4&gt;K90,Inputs!$D$7,Inputs!$D$8),Inputs!$D$9),"-")</f>
        <v>Encaissée</v>
      </c>
      <c r="M90" s="4" t="str">
        <f>IF(H90&lt;&gt;0,IF(O90=0,Inputs!$D$11,IF(AND(O90&gt;0,O90&lt;Q90),Inputs!$D$12,Inputs!$D$13)),"-")</f>
        <v>Encaissée</v>
      </c>
      <c r="N90" s="14" t="s">
        <v>199</v>
      </c>
      <c r="O90" s="13">
        <v>3815.07</v>
      </c>
      <c r="P90" s="15">
        <v>43399</v>
      </c>
      <c r="Q90" s="2">
        <f t="shared" si="8"/>
        <v>0</v>
      </c>
      <c r="R90" s="6" t="str">
        <f>IF(H90&lt;&gt;0,IF(M90&lt;&gt;Inputs!$D$13,$C$4-J90,"-"),"-")</f>
        <v>-</v>
      </c>
      <c r="S90" s="6" t="str">
        <f ca="1">IF(AND(H90&lt;&gt;0,K90&lt;$C$4),IF(M90&lt;&gt;Inputs!$D$13,$C$4-K90,"-"),"-")</f>
        <v>-</v>
      </c>
      <c r="T90" s="6">
        <f>IF(M90=Inputs!$D$9,'Invoice Tracker'!P90-'Invoice Tracker'!K90,"-")</f>
        <v>23</v>
      </c>
      <c r="U90" s="5">
        <f>IF((M90&lt;&gt;Inputs!$D$13),IF($C$4&gt;'Invoice Tracker'!K90+Inputs!$G$22,1,0),0)</f>
        <v>0</v>
      </c>
      <c r="V90" s="14">
        <v>0</v>
      </c>
      <c r="W90" s="5">
        <f t="shared" si="9"/>
        <v>0</v>
      </c>
      <c r="X90" s="1">
        <f>IF((M90&lt;&gt;Inputs!$D$13),IF($C$4&gt;'Invoice Tracker'!K90+Inputs!$G$23,1,0),0)</f>
        <v>0</v>
      </c>
      <c r="Y90" s="14">
        <v>0</v>
      </c>
      <c r="Z90" s="5">
        <f t="shared" si="10"/>
        <v>0</v>
      </c>
      <c r="AA90" s="1">
        <f>IF((M90&lt;&gt;Inputs!$D$13),IF($C$4&gt;'Invoice Tracker'!K90+Inputs!$G$24,1,0),0)</f>
        <v>0</v>
      </c>
      <c r="AB90" s="14">
        <v>0</v>
      </c>
      <c r="AC90" s="5">
        <f t="shared" si="11"/>
        <v>0</v>
      </c>
      <c r="AD90" s="1">
        <f>IF((M90&lt;&gt;Inputs!$D$13),IF($C$4&gt;'Invoice Tracker'!K90+Inputs!$G$25,1,0),0)</f>
        <v>0</v>
      </c>
      <c r="AE90" s="14">
        <v>0</v>
      </c>
      <c r="AF90" s="5">
        <f t="shared" si="12"/>
        <v>0</v>
      </c>
      <c r="AG90" s="1">
        <f>IF((M90&lt;&gt;Inputs!$D$13),IF($C$4&gt;'Invoice Tracker'!K90+Inputs!$G$26,1,0),0)</f>
        <v>0</v>
      </c>
      <c r="AH90" s="14">
        <v>0</v>
      </c>
      <c r="AI90" s="5">
        <f t="shared" si="13"/>
        <v>0</v>
      </c>
      <c r="AJ90" s="1">
        <f>IF((M90&lt;&gt;Inputs!$D$13),IF($C$4&gt;'Invoice Tracker'!K90+Inputs!$G$27,1,0),0)</f>
        <v>0</v>
      </c>
      <c r="AK90" s="14">
        <v>0</v>
      </c>
      <c r="AL90" s="5">
        <f t="shared" si="14"/>
        <v>0</v>
      </c>
    </row>
    <row r="91" spans="2:38" x14ac:dyDescent="0.2">
      <c r="B91" s="11" t="s">
        <v>339</v>
      </c>
      <c r="C91" s="12" t="s">
        <v>32</v>
      </c>
      <c r="D91" s="15">
        <v>43344</v>
      </c>
      <c r="E91" s="11" t="s">
        <v>11</v>
      </c>
      <c r="F91" s="11" t="s">
        <v>128</v>
      </c>
      <c r="G91" s="13">
        <v>34964.783333333333</v>
      </c>
      <c r="H91" s="13">
        <v>41957.74</v>
      </c>
      <c r="I91" s="14" t="s">
        <v>7</v>
      </c>
      <c r="J91" s="15">
        <v>43344</v>
      </c>
      <c r="K91" s="15">
        <v>43374</v>
      </c>
      <c r="L91" s="4" t="str">
        <f>IF(H91&lt;&gt;0,IF(Q91&gt;0,IF($C$4&gt;K91,Inputs!$D$7,Inputs!$D$8),Inputs!$D$9),"-")</f>
        <v>Encaissée</v>
      </c>
      <c r="M91" s="4" t="str">
        <f>IF(H91&lt;&gt;0,IF(O91=0,Inputs!$D$11,IF(AND(O91&gt;0,O91&lt;Q91),Inputs!$D$12,Inputs!$D$13)),"-")</f>
        <v>Encaissée</v>
      </c>
      <c r="N91" s="14" t="s">
        <v>199</v>
      </c>
      <c r="O91" s="13">
        <v>41957.74</v>
      </c>
      <c r="P91" s="15">
        <v>43407</v>
      </c>
      <c r="Q91" s="2">
        <f t="shared" si="8"/>
        <v>0</v>
      </c>
      <c r="R91" s="6" t="str">
        <f>IF(H91&lt;&gt;0,IF(M91&lt;&gt;Inputs!$D$13,$C$4-J91,"-"),"-")</f>
        <v>-</v>
      </c>
      <c r="S91" s="6" t="str">
        <f ca="1">IF(AND(H91&lt;&gt;0,K91&lt;$C$4),IF(M91&lt;&gt;Inputs!$D$13,$C$4-K91,"-"),"-")</f>
        <v>-</v>
      </c>
      <c r="T91" s="6">
        <f>IF(M91=Inputs!$D$9,'Invoice Tracker'!P91-'Invoice Tracker'!K91,"-")</f>
        <v>33</v>
      </c>
      <c r="U91" s="5">
        <f>IF((M91&lt;&gt;Inputs!$D$13),IF($C$4&gt;'Invoice Tracker'!K91+Inputs!$G$22,1,0),0)</f>
        <v>0</v>
      </c>
      <c r="V91" s="14">
        <v>0</v>
      </c>
      <c r="W91" s="5">
        <f t="shared" si="9"/>
        <v>0</v>
      </c>
      <c r="X91" s="1">
        <f>IF((M91&lt;&gt;Inputs!$D$13),IF($C$4&gt;'Invoice Tracker'!K91+Inputs!$G$23,1,0),0)</f>
        <v>0</v>
      </c>
      <c r="Y91" s="14">
        <v>0</v>
      </c>
      <c r="Z91" s="5">
        <f t="shared" si="10"/>
        <v>0</v>
      </c>
      <c r="AA91" s="1">
        <f>IF((M91&lt;&gt;Inputs!$D$13),IF($C$4&gt;'Invoice Tracker'!K91+Inputs!$G$24,1,0),0)</f>
        <v>0</v>
      </c>
      <c r="AB91" s="14">
        <v>0</v>
      </c>
      <c r="AC91" s="5">
        <f t="shared" si="11"/>
        <v>0</v>
      </c>
      <c r="AD91" s="1">
        <f>IF((M91&lt;&gt;Inputs!$D$13),IF($C$4&gt;'Invoice Tracker'!K91+Inputs!$G$25,1,0),0)</f>
        <v>0</v>
      </c>
      <c r="AE91" s="14">
        <v>0</v>
      </c>
      <c r="AF91" s="5">
        <f t="shared" si="12"/>
        <v>0</v>
      </c>
      <c r="AG91" s="1">
        <f>IF((M91&lt;&gt;Inputs!$D$13),IF($C$4&gt;'Invoice Tracker'!K91+Inputs!$G$26,1,0),0)</f>
        <v>0</v>
      </c>
      <c r="AH91" s="14">
        <v>0</v>
      </c>
      <c r="AI91" s="5">
        <f t="shared" si="13"/>
        <v>0</v>
      </c>
      <c r="AJ91" s="1">
        <f>IF((M91&lt;&gt;Inputs!$D$13),IF($C$4&gt;'Invoice Tracker'!K91+Inputs!$G$27,1,0),0)</f>
        <v>0</v>
      </c>
      <c r="AK91" s="14">
        <v>0</v>
      </c>
      <c r="AL91" s="5">
        <f t="shared" si="14"/>
        <v>0</v>
      </c>
    </row>
    <row r="92" spans="2:38" x14ac:dyDescent="0.2">
      <c r="B92" s="11" t="s">
        <v>340</v>
      </c>
      <c r="C92" s="12" t="s">
        <v>26</v>
      </c>
      <c r="D92" s="15">
        <v>43342</v>
      </c>
      <c r="E92" s="11" t="s">
        <v>18</v>
      </c>
      <c r="F92" s="11" t="s">
        <v>129</v>
      </c>
      <c r="G92" s="13">
        <v>31298.966666666671</v>
      </c>
      <c r="H92" s="13">
        <v>37558.76</v>
      </c>
      <c r="I92" s="14" t="s">
        <v>7</v>
      </c>
      <c r="J92" s="15">
        <v>43342</v>
      </c>
      <c r="K92" s="15">
        <v>43372</v>
      </c>
      <c r="L92" s="4" t="str">
        <f>IF(H92&lt;&gt;0,IF(Q92&gt;0,IF($C$4&gt;K92,Inputs!$D$7,Inputs!$D$8),Inputs!$D$9),"-")</f>
        <v>Encaissée</v>
      </c>
      <c r="M92" s="4" t="str">
        <f>IF(H92&lt;&gt;0,IF(O92=0,Inputs!$D$11,IF(AND(O92&gt;0,O92&lt;Q92),Inputs!$D$12,Inputs!$D$13)),"-")</f>
        <v>Encaissée</v>
      </c>
      <c r="N92" s="14" t="s">
        <v>199</v>
      </c>
      <c r="O92" s="13">
        <v>37558.76</v>
      </c>
      <c r="P92" s="15">
        <v>43398</v>
      </c>
      <c r="Q92" s="2">
        <f t="shared" si="8"/>
        <v>0</v>
      </c>
      <c r="R92" s="6" t="str">
        <f>IF(H92&lt;&gt;0,IF(M92&lt;&gt;Inputs!$D$13,$C$4-J92,"-"),"-")</f>
        <v>-</v>
      </c>
      <c r="S92" s="6" t="str">
        <f ca="1">IF(AND(H92&lt;&gt;0,K92&lt;$C$4),IF(M92&lt;&gt;Inputs!$D$13,$C$4-K92,"-"),"-")</f>
        <v>-</v>
      </c>
      <c r="T92" s="6">
        <f>IF(M92=Inputs!$D$9,'Invoice Tracker'!P92-'Invoice Tracker'!K92,"-")</f>
        <v>26</v>
      </c>
      <c r="U92" s="5">
        <f>IF((M92&lt;&gt;Inputs!$D$13),IF($C$4&gt;'Invoice Tracker'!K92+Inputs!$G$22,1,0),0)</f>
        <v>0</v>
      </c>
      <c r="V92" s="14">
        <v>0</v>
      </c>
      <c r="W92" s="5">
        <f t="shared" si="9"/>
        <v>0</v>
      </c>
      <c r="X92" s="1">
        <f>IF((M92&lt;&gt;Inputs!$D$13),IF($C$4&gt;'Invoice Tracker'!K92+Inputs!$G$23,1,0),0)</f>
        <v>0</v>
      </c>
      <c r="Y92" s="14">
        <v>0</v>
      </c>
      <c r="Z92" s="5">
        <f t="shared" si="10"/>
        <v>0</v>
      </c>
      <c r="AA92" s="1">
        <f>IF((M92&lt;&gt;Inputs!$D$13),IF($C$4&gt;'Invoice Tracker'!K92+Inputs!$G$24,1,0),0)</f>
        <v>0</v>
      </c>
      <c r="AB92" s="14">
        <v>0</v>
      </c>
      <c r="AC92" s="5">
        <f t="shared" si="11"/>
        <v>0</v>
      </c>
      <c r="AD92" s="1">
        <f>IF((M92&lt;&gt;Inputs!$D$13),IF($C$4&gt;'Invoice Tracker'!K92+Inputs!$G$25,1,0),0)</f>
        <v>0</v>
      </c>
      <c r="AE92" s="14">
        <v>0</v>
      </c>
      <c r="AF92" s="5">
        <f t="shared" si="12"/>
        <v>0</v>
      </c>
      <c r="AG92" s="1">
        <f>IF((M92&lt;&gt;Inputs!$D$13),IF($C$4&gt;'Invoice Tracker'!K92+Inputs!$G$26,1,0),0)</f>
        <v>0</v>
      </c>
      <c r="AH92" s="14">
        <v>0</v>
      </c>
      <c r="AI92" s="5">
        <f t="shared" si="13"/>
        <v>0</v>
      </c>
      <c r="AJ92" s="1">
        <f>IF((M92&lt;&gt;Inputs!$D$13),IF($C$4&gt;'Invoice Tracker'!K92+Inputs!$G$27,1,0),0)</f>
        <v>0</v>
      </c>
      <c r="AK92" s="14">
        <v>0</v>
      </c>
      <c r="AL92" s="5">
        <f t="shared" si="14"/>
        <v>0</v>
      </c>
    </row>
    <row r="93" spans="2:38" x14ac:dyDescent="0.2">
      <c r="B93" s="11" t="s">
        <v>341</v>
      </c>
      <c r="C93" s="12" t="s">
        <v>19</v>
      </c>
      <c r="D93" s="15">
        <v>43340</v>
      </c>
      <c r="E93" s="11" t="s">
        <v>30</v>
      </c>
      <c r="F93" s="11" t="s">
        <v>130</v>
      </c>
      <c r="G93" s="13">
        <v>16368.408333333335</v>
      </c>
      <c r="H93" s="13">
        <v>19642.09</v>
      </c>
      <c r="I93" s="14" t="s">
        <v>7</v>
      </c>
      <c r="J93" s="15">
        <v>43340</v>
      </c>
      <c r="K93" s="15">
        <v>43370</v>
      </c>
      <c r="L93" s="4" t="str">
        <f>IF(H93&lt;&gt;0,IF(Q93&gt;0,IF($C$4&gt;K93,Inputs!$D$7,Inputs!$D$8),Inputs!$D$9),"-")</f>
        <v>Encaissée</v>
      </c>
      <c r="M93" s="4" t="str">
        <f>IF(H93&lt;&gt;0,IF(O93=0,Inputs!$D$11,IF(AND(O93&gt;0,O93&lt;Q93),Inputs!$D$12,Inputs!$D$13)),"-")</f>
        <v>Encaissée</v>
      </c>
      <c r="N93" s="14" t="s">
        <v>199</v>
      </c>
      <c r="O93" s="13">
        <v>19642.09</v>
      </c>
      <c r="P93" s="15">
        <v>43401</v>
      </c>
      <c r="Q93" s="2">
        <f t="shared" si="8"/>
        <v>0</v>
      </c>
      <c r="R93" s="6" t="str">
        <f>IF(H93&lt;&gt;0,IF(M93&lt;&gt;Inputs!$D$13,$C$4-J93,"-"),"-")</f>
        <v>-</v>
      </c>
      <c r="S93" s="6" t="str">
        <f ca="1">IF(AND(H93&lt;&gt;0,K93&lt;$C$4),IF(M93&lt;&gt;Inputs!$D$13,$C$4-K93,"-"),"-")</f>
        <v>-</v>
      </c>
      <c r="T93" s="6">
        <f>IF(M93=Inputs!$D$9,'Invoice Tracker'!P93-'Invoice Tracker'!K93,"-")</f>
        <v>31</v>
      </c>
      <c r="U93" s="5">
        <f>IF((M93&lt;&gt;Inputs!$D$13),IF($C$4&gt;'Invoice Tracker'!K93+Inputs!$G$22,1,0),0)</f>
        <v>0</v>
      </c>
      <c r="V93" s="14">
        <v>0</v>
      </c>
      <c r="W93" s="5">
        <f t="shared" si="9"/>
        <v>0</v>
      </c>
      <c r="X93" s="1">
        <f>IF((M93&lt;&gt;Inputs!$D$13),IF($C$4&gt;'Invoice Tracker'!K93+Inputs!$G$23,1,0),0)</f>
        <v>0</v>
      </c>
      <c r="Y93" s="14">
        <v>0</v>
      </c>
      <c r="Z93" s="5">
        <f t="shared" si="10"/>
        <v>0</v>
      </c>
      <c r="AA93" s="1">
        <f>IF((M93&lt;&gt;Inputs!$D$13),IF($C$4&gt;'Invoice Tracker'!K93+Inputs!$G$24,1,0),0)</f>
        <v>0</v>
      </c>
      <c r="AB93" s="14">
        <v>0</v>
      </c>
      <c r="AC93" s="5">
        <f t="shared" si="11"/>
        <v>0</v>
      </c>
      <c r="AD93" s="1">
        <f>IF((M93&lt;&gt;Inputs!$D$13),IF($C$4&gt;'Invoice Tracker'!K93+Inputs!$G$25,1,0),0)</f>
        <v>0</v>
      </c>
      <c r="AE93" s="14">
        <v>0</v>
      </c>
      <c r="AF93" s="5">
        <f t="shared" si="12"/>
        <v>0</v>
      </c>
      <c r="AG93" s="1">
        <f>IF((M93&lt;&gt;Inputs!$D$13),IF($C$4&gt;'Invoice Tracker'!K93+Inputs!$G$26,1,0),0)</f>
        <v>0</v>
      </c>
      <c r="AH93" s="14">
        <v>0</v>
      </c>
      <c r="AI93" s="5">
        <f t="shared" si="13"/>
        <v>0</v>
      </c>
      <c r="AJ93" s="1">
        <f>IF((M93&lt;&gt;Inputs!$D$13),IF($C$4&gt;'Invoice Tracker'!K93+Inputs!$G$27,1,0),0)</f>
        <v>0</v>
      </c>
      <c r="AK93" s="14">
        <v>0</v>
      </c>
      <c r="AL93" s="5">
        <f t="shared" si="14"/>
        <v>0</v>
      </c>
    </row>
    <row r="94" spans="2:38" x14ac:dyDescent="0.2">
      <c r="B94" s="11" t="s">
        <v>342</v>
      </c>
      <c r="C94" s="12" t="s">
        <v>32</v>
      </c>
      <c r="D94" s="15">
        <v>43338</v>
      </c>
      <c r="E94" s="11" t="s">
        <v>9</v>
      </c>
      <c r="F94" s="11" t="s">
        <v>131</v>
      </c>
      <c r="G94" s="13">
        <v>37567.983333333337</v>
      </c>
      <c r="H94" s="13">
        <v>45081.58</v>
      </c>
      <c r="I94" s="14" t="s">
        <v>7</v>
      </c>
      <c r="J94" s="15">
        <v>43338</v>
      </c>
      <c r="K94" s="15">
        <v>43368</v>
      </c>
      <c r="L94" s="4" t="str">
        <f>IF(H94&lt;&gt;0,IF(Q94&gt;0,IF($C$4&gt;K94,Inputs!$D$7,Inputs!$D$8),Inputs!$D$9),"-")</f>
        <v>Encaissée</v>
      </c>
      <c r="M94" s="4" t="str">
        <f>IF(H94&lt;&gt;0,IF(O94=0,Inputs!$D$11,IF(AND(O94&gt;0,O94&lt;Q94),Inputs!$D$12,Inputs!$D$13)),"-")</f>
        <v>Encaissée</v>
      </c>
      <c r="N94" s="14" t="s">
        <v>199</v>
      </c>
      <c r="O94" s="13">
        <v>45081.58</v>
      </c>
      <c r="P94" s="15">
        <v>43385</v>
      </c>
      <c r="Q94" s="2">
        <f t="shared" si="8"/>
        <v>0</v>
      </c>
      <c r="R94" s="6" t="str">
        <f>IF(H94&lt;&gt;0,IF(M94&lt;&gt;Inputs!$D$13,$C$4-J94,"-"),"-")</f>
        <v>-</v>
      </c>
      <c r="S94" s="6" t="str">
        <f ca="1">IF(AND(H94&lt;&gt;0,K94&lt;$C$4),IF(M94&lt;&gt;Inputs!$D$13,$C$4-K94,"-"),"-")</f>
        <v>-</v>
      </c>
      <c r="T94" s="6">
        <f>IF(M94=Inputs!$D$9,'Invoice Tracker'!P94-'Invoice Tracker'!K94,"-")</f>
        <v>17</v>
      </c>
      <c r="U94" s="5">
        <f>IF((M94&lt;&gt;Inputs!$D$13),IF($C$4&gt;'Invoice Tracker'!K94+Inputs!$G$22,1,0),0)</f>
        <v>0</v>
      </c>
      <c r="V94" s="14">
        <v>0</v>
      </c>
      <c r="W94" s="5">
        <f t="shared" si="9"/>
        <v>0</v>
      </c>
      <c r="X94" s="1">
        <f>IF((M94&lt;&gt;Inputs!$D$13),IF($C$4&gt;'Invoice Tracker'!K94+Inputs!$G$23,1,0),0)</f>
        <v>0</v>
      </c>
      <c r="Y94" s="14">
        <v>0</v>
      </c>
      <c r="Z94" s="5">
        <f t="shared" si="10"/>
        <v>0</v>
      </c>
      <c r="AA94" s="1">
        <f>IF((M94&lt;&gt;Inputs!$D$13),IF($C$4&gt;'Invoice Tracker'!K94+Inputs!$G$24,1,0),0)</f>
        <v>0</v>
      </c>
      <c r="AB94" s="14">
        <v>0</v>
      </c>
      <c r="AC94" s="5">
        <f t="shared" si="11"/>
        <v>0</v>
      </c>
      <c r="AD94" s="1">
        <f>IF((M94&lt;&gt;Inputs!$D$13),IF($C$4&gt;'Invoice Tracker'!K94+Inputs!$G$25,1,0),0)</f>
        <v>0</v>
      </c>
      <c r="AE94" s="14">
        <v>0</v>
      </c>
      <c r="AF94" s="5">
        <f t="shared" si="12"/>
        <v>0</v>
      </c>
      <c r="AG94" s="1">
        <f>IF((M94&lt;&gt;Inputs!$D$13),IF($C$4&gt;'Invoice Tracker'!K94+Inputs!$G$26,1,0),0)</f>
        <v>0</v>
      </c>
      <c r="AH94" s="14">
        <v>0</v>
      </c>
      <c r="AI94" s="5">
        <f t="shared" si="13"/>
        <v>0</v>
      </c>
      <c r="AJ94" s="1">
        <f>IF((M94&lt;&gt;Inputs!$D$13),IF($C$4&gt;'Invoice Tracker'!K94+Inputs!$G$27,1,0),0)</f>
        <v>0</v>
      </c>
      <c r="AK94" s="14">
        <v>0</v>
      </c>
      <c r="AL94" s="5">
        <f t="shared" si="14"/>
        <v>0</v>
      </c>
    </row>
    <row r="95" spans="2:38" x14ac:dyDescent="0.2">
      <c r="B95" s="11" t="s">
        <v>343</v>
      </c>
      <c r="C95" s="12" t="s">
        <v>28</v>
      </c>
      <c r="D95" s="15">
        <v>43336</v>
      </c>
      <c r="E95" s="11" t="s">
        <v>13</v>
      </c>
      <c r="F95" s="11" t="s">
        <v>132</v>
      </c>
      <c r="G95" s="13">
        <v>16662.933333333334</v>
      </c>
      <c r="H95" s="13">
        <v>19995.52</v>
      </c>
      <c r="I95" s="14" t="s">
        <v>7</v>
      </c>
      <c r="J95" s="15">
        <v>43336</v>
      </c>
      <c r="K95" s="15">
        <v>43366</v>
      </c>
      <c r="L95" s="4" t="str">
        <f>IF(H95&lt;&gt;0,IF(Q95&gt;0,IF($C$4&gt;K95,Inputs!$D$7,Inputs!$D$8),Inputs!$D$9),"-")</f>
        <v>Encaissée</v>
      </c>
      <c r="M95" s="4" t="str">
        <f>IF(H95&lt;&gt;0,IF(O95=0,Inputs!$D$11,IF(AND(O95&gt;0,O95&lt;Q95),Inputs!$D$12,Inputs!$D$13)),"-")</f>
        <v>Encaissée</v>
      </c>
      <c r="N95" s="14" t="s">
        <v>199</v>
      </c>
      <c r="O95" s="13">
        <v>19995.52</v>
      </c>
      <c r="P95" s="15">
        <v>43401</v>
      </c>
      <c r="Q95" s="2">
        <f t="shared" si="8"/>
        <v>0</v>
      </c>
      <c r="R95" s="6" t="str">
        <f>IF(H95&lt;&gt;0,IF(M95&lt;&gt;Inputs!$D$13,$C$4-J95,"-"),"-")</f>
        <v>-</v>
      </c>
      <c r="S95" s="6" t="str">
        <f ca="1">IF(AND(H95&lt;&gt;0,K95&lt;$C$4),IF(M95&lt;&gt;Inputs!$D$13,$C$4-K95,"-"),"-")</f>
        <v>-</v>
      </c>
      <c r="T95" s="6">
        <f>IF(M95=Inputs!$D$9,'Invoice Tracker'!P95-'Invoice Tracker'!K95,"-")</f>
        <v>35</v>
      </c>
      <c r="U95" s="5">
        <f>IF((M95&lt;&gt;Inputs!$D$13),IF($C$4&gt;'Invoice Tracker'!K95+Inputs!$G$22,1,0),0)</f>
        <v>0</v>
      </c>
      <c r="V95" s="14">
        <v>0</v>
      </c>
      <c r="W95" s="5">
        <f t="shared" si="9"/>
        <v>0</v>
      </c>
      <c r="X95" s="1">
        <f>IF((M95&lt;&gt;Inputs!$D$13),IF($C$4&gt;'Invoice Tracker'!K95+Inputs!$G$23,1,0),0)</f>
        <v>0</v>
      </c>
      <c r="Y95" s="14">
        <v>0</v>
      </c>
      <c r="Z95" s="5">
        <f t="shared" si="10"/>
        <v>0</v>
      </c>
      <c r="AA95" s="1">
        <f>IF((M95&lt;&gt;Inputs!$D$13),IF($C$4&gt;'Invoice Tracker'!K95+Inputs!$G$24,1,0),0)</f>
        <v>0</v>
      </c>
      <c r="AB95" s="14">
        <v>0</v>
      </c>
      <c r="AC95" s="5">
        <f t="shared" si="11"/>
        <v>0</v>
      </c>
      <c r="AD95" s="1">
        <f>IF((M95&lt;&gt;Inputs!$D$13),IF($C$4&gt;'Invoice Tracker'!K95+Inputs!$G$25,1,0),0)</f>
        <v>0</v>
      </c>
      <c r="AE95" s="14">
        <v>0</v>
      </c>
      <c r="AF95" s="5">
        <f t="shared" si="12"/>
        <v>0</v>
      </c>
      <c r="AG95" s="1">
        <f>IF((M95&lt;&gt;Inputs!$D$13),IF($C$4&gt;'Invoice Tracker'!K95+Inputs!$G$26,1,0),0)</f>
        <v>0</v>
      </c>
      <c r="AH95" s="14">
        <v>0</v>
      </c>
      <c r="AI95" s="5">
        <f t="shared" si="13"/>
        <v>0</v>
      </c>
      <c r="AJ95" s="1">
        <f>IF((M95&lt;&gt;Inputs!$D$13),IF($C$4&gt;'Invoice Tracker'!K95+Inputs!$G$27,1,0),0)</f>
        <v>0</v>
      </c>
      <c r="AK95" s="14">
        <v>0</v>
      </c>
      <c r="AL95" s="5">
        <f t="shared" si="14"/>
        <v>0</v>
      </c>
    </row>
    <row r="96" spans="2:38" x14ac:dyDescent="0.2">
      <c r="B96" s="11" t="s">
        <v>344</v>
      </c>
      <c r="C96" s="12" t="s">
        <v>19</v>
      </c>
      <c r="D96" s="15">
        <v>43335</v>
      </c>
      <c r="E96" s="11" t="s">
        <v>13</v>
      </c>
      <c r="F96" s="11" t="s">
        <v>133</v>
      </c>
      <c r="G96" s="13">
        <v>8350.7333333333336</v>
      </c>
      <c r="H96" s="13">
        <v>10020.879999999999</v>
      </c>
      <c r="I96" s="14" t="s">
        <v>7</v>
      </c>
      <c r="J96" s="15">
        <v>43335</v>
      </c>
      <c r="K96" s="15">
        <v>43365</v>
      </c>
      <c r="L96" s="4" t="str">
        <f>IF(H96&lt;&gt;0,IF(Q96&gt;0,IF($C$4&gt;K96,Inputs!$D$7,Inputs!$D$8),Inputs!$D$9),"-")</f>
        <v>Encaissée</v>
      </c>
      <c r="M96" s="4" t="str">
        <f>IF(H96&lt;&gt;0,IF(O96=0,Inputs!$D$11,IF(AND(O96&gt;0,O96&lt;Q96),Inputs!$D$12,Inputs!$D$13)),"-")</f>
        <v>Encaissée</v>
      </c>
      <c r="N96" s="14" t="s">
        <v>199</v>
      </c>
      <c r="O96" s="13">
        <v>10020.879999999999</v>
      </c>
      <c r="P96" s="15">
        <v>43381</v>
      </c>
      <c r="Q96" s="2">
        <f t="shared" si="8"/>
        <v>0</v>
      </c>
      <c r="R96" s="6" t="str">
        <f>IF(H96&lt;&gt;0,IF(M96&lt;&gt;Inputs!$D$13,$C$4-J96,"-"),"-")</f>
        <v>-</v>
      </c>
      <c r="S96" s="6" t="str">
        <f ca="1">IF(AND(H96&lt;&gt;0,K96&lt;$C$4),IF(M96&lt;&gt;Inputs!$D$13,$C$4-K96,"-"),"-")</f>
        <v>-</v>
      </c>
      <c r="T96" s="6">
        <f>IF(M96=Inputs!$D$9,'Invoice Tracker'!P96-'Invoice Tracker'!K96,"-")</f>
        <v>16</v>
      </c>
      <c r="U96" s="5">
        <f>IF((M96&lt;&gt;Inputs!$D$13),IF($C$4&gt;'Invoice Tracker'!K96+Inputs!$G$22,1,0),0)</f>
        <v>0</v>
      </c>
      <c r="V96" s="14">
        <v>0</v>
      </c>
      <c r="W96" s="5">
        <f t="shared" si="9"/>
        <v>0</v>
      </c>
      <c r="X96" s="1">
        <f>IF((M96&lt;&gt;Inputs!$D$13),IF($C$4&gt;'Invoice Tracker'!K96+Inputs!$G$23,1,0),0)</f>
        <v>0</v>
      </c>
      <c r="Y96" s="14">
        <v>0</v>
      </c>
      <c r="Z96" s="5">
        <f t="shared" si="10"/>
        <v>0</v>
      </c>
      <c r="AA96" s="1">
        <f>IF((M96&lt;&gt;Inputs!$D$13),IF($C$4&gt;'Invoice Tracker'!K96+Inputs!$G$24,1,0),0)</f>
        <v>0</v>
      </c>
      <c r="AB96" s="14">
        <v>0</v>
      </c>
      <c r="AC96" s="5">
        <f t="shared" si="11"/>
        <v>0</v>
      </c>
      <c r="AD96" s="1">
        <f>IF((M96&lt;&gt;Inputs!$D$13),IF($C$4&gt;'Invoice Tracker'!K96+Inputs!$G$25,1,0),0)</f>
        <v>0</v>
      </c>
      <c r="AE96" s="14">
        <v>0</v>
      </c>
      <c r="AF96" s="5">
        <f t="shared" si="12"/>
        <v>0</v>
      </c>
      <c r="AG96" s="1">
        <f>IF((M96&lt;&gt;Inputs!$D$13),IF($C$4&gt;'Invoice Tracker'!K96+Inputs!$G$26,1,0),0)</f>
        <v>0</v>
      </c>
      <c r="AH96" s="14">
        <v>0</v>
      </c>
      <c r="AI96" s="5">
        <f t="shared" si="13"/>
        <v>0</v>
      </c>
      <c r="AJ96" s="1">
        <f>IF((M96&lt;&gt;Inputs!$D$13),IF($C$4&gt;'Invoice Tracker'!K96+Inputs!$G$27,1,0),0)</f>
        <v>0</v>
      </c>
      <c r="AK96" s="14">
        <v>0</v>
      </c>
      <c r="AL96" s="5">
        <f t="shared" si="14"/>
        <v>0</v>
      </c>
    </row>
    <row r="97" spans="2:38" x14ac:dyDescent="0.2">
      <c r="B97" s="11" t="s">
        <v>345</v>
      </c>
      <c r="C97" s="12" t="s">
        <v>25</v>
      </c>
      <c r="D97" s="15">
        <v>43333</v>
      </c>
      <c r="E97" s="11" t="s">
        <v>9</v>
      </c>
      <c r="F97" s="11" t="s">
        <v>134</v>
      </c>
      <c r="G97" s="13">
        <v>34476.166666666672</v>
      </c>
      <c r="H97" s="13">
        <v>41371.4</v>
      </c>
      <c r="I97" s="14" t="s">
        <v>7</v>
      </c>
      <c r="J97" s="15">
        <v>43333</v>
      </c>
      <c r="K97" s="15">
        <v>43442</v>
      </c>
      <c r="L97" s="4" t="str">
        <f ca="1">IF(H97&lt;&gt;0,IF(Q97&gt;0,IF($C$4&gt;K97,Inputs!$D$7,Inputs!$D$8),Inputs!$D$9),"-")</f>
        <v>Echue</v>
      </c>
      <c r="M97" s="4" t="str">
        <f>IF(H97&lt;&gt;0,IF(O97=0,Inputs!$D$11,IF(AND(O97&gt;0,O97&lt;Q97),Inputs!$D$12,Inputs!$D$13)),"-")</f>
        <v>Impayée</v>
      </c>
      <c r="N97" s="14" t="s">
        <v>199</v>
      </c>
      <c r="O97" s="13">
        <v>0</v>
      </c>
      <c r="P97" s="13"/>
      <c r="Q97" s="2">
        <f t="shared" si="8"/>
        <v>41371.4</v>
      </c>
      <c r="R97" s="6">
        <f ca="1">IF(H97&lt;&gt;0,IF(M97&lt;&gt;Inputs!$D$13,$C$4-J97,"-"),"-")</f>
        <v>618</v>
      </c>
      <c r="S97" s="6">
        <f ca="1">IF(AND(H97&lt;&gt;0,K97&lt;$C$4),IF(M97&lt;&gt;Inputs!$D$13,$C$4-K97,"-"),"-")</f>
        <v>509</v>
      </c>
      <c r="T97" s="6" t="str">
        <f>IF(M97=Inputs!$D$9,'Invoice Tracker'!P97-'Invoice Tracker'!K97,"-")</f>
        <v>-</v>
      </c>
      <c r="U97" s="5">
        <f ca="1">IF((M97&lt;&gt;Inputs!$D$13),IF($C$4&gt;'Invoice Tracker'!K97+Inputs!$G$22,1,0),0)</f>
        <v>1</v>
      </c>
      <c r="V97" s="14">
        <v>0</v>
      </c>
      <c r="W97" s="5">
        <f t="shared" ca="1" si="9"/>
        <v>1</v>
      </c>
      <c r="X97" s="1">
        <f ca="1">IF((M97&lt;&gt;Inputs!$D$13),IF($C$4&gt;'Invoice Tracker'!K97+Inputs!$G$23,1,0),0)</f>
        <v>1</v>
      </c>
      <c r="Y97" s="14">
        <v>0</v>
      </c>
      <c r="Z97" s="5">
        <f t="shared" ca="1" si="10"/>
        <v>1</v>
      </c>
      <c r="AA97" s="1">
        <f ca="1">IF((M97&lt;&gt;Inputs!$D$13),IF($C$4&gt;'Invoice Tracker'!K97+Inputs!$G$24,1,0),0)</f>
        <v>1</v>
      </c>
      <c r="AB97" s="14">
        <v>0</v>
      </c>
      <c r="AC97" s="5">
        <f t="shared" ca="1" si="11"/>
        <v>1</v>
      </c>
      <c r="AD97" s="1">
        <f ca="1">IF((M97&lt;&gt;Inputs!$D$13),IF($C$4&gt;'Invoice Tracker'!K97+Inputs!$G$25,1,0),0)</f>
        <v>1</v>
      </c>
      <c r="AE97" s="14">
        <v>0</v>
      </c>
      <c r="AF97" s="5">
        <f t="shared" ca="1" si="12"/>
        <v>1</v>
      </c>
      <c r="AG97" s="1">
        <f ca="1">IF((M97&lt;&gt;Inputs!$D$13),IF($C$4&gt;'Invoice Tracker'!K97+Inputs!$G$26,1,0),0)</f>
        <v>1</v>
      </c>
      <c r="AH97" s="14">
        <v>0</v>
      </c>
      <c r="AI97" s="5">
        <f t="shared" ca="1" si="13"/>
        <v>1</v>
      </c>
      <c r="AJ97" s="1">
        <f ca="1">IF((M97&lt;&gt;Inputs!$D$13),IF($C$4&gt;'Invoice Tracker'!K97+Inputs!$G$27,1,0),0)</f>
        <v>1</v>
      </c>
      <c r="AK97" s="14">
        <v>0</v>
      </c>
      <c r="AL97" s="5">
        <f t="shared" ca="1" si="14"/>
        <v>1</v>
      </c>
    </row>
    <row r="98" spans="2:38" x14ac:dyDescent="0.2">
      <c r="B98" s="11" t="s">
        <v>346</v>
      </c>
      <c r="C98" s="12" t="s">
        <v>12</v>
      </c>
      <c r="D98" s="15">
        <v>43331</v>
      </c>
      <c r="E98" s="11" t="s">
        <v>6</v>
      </c>
      <c r="F98" s="11" t="s">
        <v>135</v>
      </c>
      <c r="G98" s="13">
        <v>3638.4500000000003</v>
      </c>
      <c r="H98" s="13">
        <v>4366.1400000000003</v>
      </c>
      <c r="I98" s="14" t="s">
        <v>7</v>
      </c>
      <c r="J98" s="15">
        <v>43331</v>
      </c>
      <c r="K98" s="15">
        <v>43361</v>
      </c>
      <c r="L98" s="4" t="str">
        <f>IF(H98&lt;&gt;0,IF(Q98&gt;0,IF($C$4&gt;K98,Inputs!$D$7,Inputs!$D$8),Inputs!$D$9),"-")</f>
        <v>Encaissée</v>
      </c>
      <c r="M98" s="4" t="str">
        <f>IF(H98&lt;&gt;0,IF(O98=0,Inputs!$D$11,IF(AND(O98&gt;0,O98&lt;Q98),Inputs!$D$12,Inputs!$D$13)),"-")</f>
        <v>Encaissée</v>
      </c>
      <c r="N98" s="14" t="s">
        <v>199</v>
      </c>
      <c r="O98" s="13">
        <v>4366.1400000000003</v>
      </c>
      <c r="P98" s="15">
        <v>43378</v>
      </c>
      <c r="Q98" s="2">
        <f t="shared" si="8"/>
        <v>0</v>
      </c>
      <c r="R98" s="6" t="str">
        <f>IF(H98&lt;&gt;0,IF(M98&lt;&gt;Inputs!$D$13,$C$4-J98,"-"),"-")</f>
        <v>-</v>
      </c>
      <c r="S98" s="6" t="str">
        <f ca="1">IF(AND(H98&lt;&gt;0,K98&lt;$C$4),IF(M98&lt;&gt;Inputs!$D$13,$C$4-K98,"-"),"-")</f>
        <v>-</v>
      </c>
      <c r="T98" s="6">
        <f>IF(M98=Inputs!$D$9,'Invoice Tracker'!P98-'Invoice Tracker'!K98,"-")</f>
        <v>17</v>
      </c>
      <c r="U98" s="5">
        <f>IF((M98&lt;&gt;Inputs!$D$13),IF($C$4&gt;'Invoice Tracker'!K98+Inputs!$G$22,1,0),0)</f>
        <v>0</v>
      </c>
      <c r="V98" s="14">
        <v>0</v>
      </c>
      <c r="W98" s="5">
        <f t="shared" si="9"/>
        <v>0</v>
      </c>
      <c r="X98" s="1">
        <f>IF((M98&lt;&gt;Inputs!$D$13),IF($C$4&gt;'Invoice Tracker'!K98+Inputs!$G$23,1,0),0)</f>
        <v>0</v>
      </c>
      <c r="Y98" s="14">
        <v>0</v>
      </c>
      <c r="Z98" s="5">
        <f t="shared" si="10"/>
        <v>0</v>
      </c>
      <c r="AA98" s="1">
        <f>IF((M98&lt;&gt;Inputs!$D$13),IF($C$4&gt;'Invoice Tracker'!K98+Inputs!$G$24,1,0),0)</f>
        <v>0</v>
      </c>
      <c r="AB98" s="14">
        <v>0</v>
      </c>
      <c r="AC98" s="5">
        <f t="shared" si="11"/>
        <v>0</v>
      </c>
      <c r="AD98" s="1">
        <f>IF((M98&lt;&gt;Inputs!$D$13),IF($C$4&gt;'Invoice Tracker'!K98+Inputs!$G$25,1,0),0)</f>
        <v>0</v>
      </c>
      <c r="AE98" s="14">
        <v>0</v>
      </c>
      <c r="AF98" s="5">
        <f t="shared" si="12"/>
        <v>0</v>
      </c>
      <c r="AG98" s="1">
        <f>IF((M98&lt;&gt;Inputs!$D$13),IF($C$4&gt;'Invoice Tracker'!K98+Inputs!$G$26,1,0),0)</f>
        <v>0</v>
      </c>
      <c r="AH98" s="14">
        <v>0</v>
      </c>
      <c r="AI98" s="5">
        <f t="shared" si="13"/>
        <v>0</v>
      </c>
      <c r="AJ98" s="1">
        <f>IF((M98&lt;&gt;Inputs!$D$13),IF($C$4&gt;'Invoice Tracker'!K98+Inputs!$G$27,1,0),0)</f>
        <v>0</v>
      </c>
      <c r="AK98" s="14">
        <v>0</v>
      </c>
      <c r="AL98" s="5">
        <f t="shared" si="14"/>
        <v>0</v>
      </c>
    </row>
    <row r="99" spans="2:38" x14ac:dyDescent="0.2">
      <c r="B99" s="11" t="s">
        <v>347</v>
      </c>
      <c r="C99" s="12" t="s">
        <v>21</v>
      </c>
      <c r="D99" s="15">
        <v>43329</v>
      </c>
      <c r="E99" s="11" t="s">
        <v>11</v>
      </c>
      <c r="F99" s="11" t="s">
        <v>136</v>
      </c>
      <c r="G99" s="13">
        <v>38590.375</v>
      </c>
      <c r="H99" s="13">
        <v>46308.45</v>
      </c>
      <c r="I99" s="14" t="s">
        <v>7</v>
      </c>
      <c r="J99" s="15">
        <v>43329</v>
      </c>
      <c r="K99" s="15">
        <v>43359</v>
      </c>
      <c r="L99" s="4" t="str">
        <f>IF(H99&lt;&gt;0,IF(Q99&gt;0,IF($C$4&gt;K99,Inputs!$D$7,Inputs!$D$8),Inputs!$D$9),"-")</f>
        <v>Encaissée</v>
      </c>
      <c r="M99" s="4" t="str">
        <f>IF(H99&lt;&gt;0,IF(O99=0,Inputs!$D$11,IF(AND(O99&gt;0,O99&lt;Q99),Inputs!$D$12,Inputs!$D$13)),"-")</f>
        <v>Encaissée</v>
      </c>
      <c r="N99" s="14" t="s">
        <v>199</v>
      </c>
      <c r="O99" s="13">
        <v>46308.45</v>
      </c>
      <c r="P99" s="15">
        <v>43396</v>
      </c>
      <c r="Q99" s="2">
        <f t="shared" si="8"/>
        <v>0</v>
      </c>
      <c r="R99" s="6" t="str">
        <f>IF(H99&lt;&gt;0,IF(M99&lt;&gt;Inputs!$D$13,$C$4-J99,"-"),"-")</f>
        <v>-</v>
      </c>
      <c r="S99" s="6" t="str">
        <f ca="1">IF(AND(H99&lt;&gt;0,K99&lt;$C$4),IF(M99&lt;&gt;Inputs!$D$13,$C$4-K99,"-"),"-")</f>
        <v>-</v>
      </c>
      <c r="T99" s="6">
        <f>IF(M99=Inputs!$D$9,'Invoice Tracker'!P99-'Invoice Tracker'!K99,"-")</f>
        <v>37</v>
      </c>
      <c r="U99" s="5">
        <f>IF((M99&lt;&gt;Inputs!$D$13),IF($C$4&gt;'Invoice Tracker'!K99+Inputs!$G$22,1,0),0)</f>
        <v>0</v>
      </c>
      <c r="V99" s="14">
        <v>0</v>
      </c>
      <c r="W99" s="5">
        <f t="shared" si="9"/>
        <v>0</v>
      </c>
      <c r="X99" s="1">
        <f>IF((M99&lt;&gt;Inputs!$D$13),IF($C$4&gt;'Invoice Tracker'!K99+Inputs!$G$23,1,0),0)</f>
        <v>0</v>
      </c>
      <c r="Y99" s="14">
        <v>0</v>
      </c>
      <c r="Z99" s="5">
        <f t="shared" si="10"/>
        <v>0</v>
      </c>
      <c r="AA99" s="1">
        <f>IF((M99&lt;&gt;Inputs!$D$13),IF($C$4&gt;'Invoice Tracker'!K99+Inputs!$G$24,1,0),0)</f>
        <v>0</v>
      </c>
      <c r="AB99" s="14">
        <v>0</v>
      </c>
      <c r="AC99" s="5">
        <f t="shared" si="11"/>
        <v>0</v>
      </c>
      <c r="AD99" s="1">
        <f>IF((M99&lt;&gt;Inputs!$D$13),IF($C$4&gt;'Invoice Tracker'!K99+Inputs!$G$25,1,0),0)</f>
        <v>0</v>
      </c>
      <c r="AE99" s="14">
        <v>0</v>
      </c>
      <c r="AF99" s="5">
        <f t="shared" si="12"/>
        <v>0</v>
      </c>
      <c r="AG99" s="1">
        <f>IF((M99&lt;&gt;Inputs!$D$13),IF($C$4&gt;'Invoice Tracker'!K99+Inputs!$G$26,1,0),0)</f>
        <v>0</v>
      </c>
      <c r="AH99" s="14">
        <v>0</v>
      </c>
      <c r="AI99" s="5">
        <f t="shared" si="13"/>
        <v>0</v>
      </c>
      <c r="AJ99" s="1">
        <f>IF((M99&lt;&gt;Inputs!$D$13),IF($C$4&gt;'Invoice Tracker'!K99+Inputs!$G$27,1,0),0)</f>
        <v>0</v>
      </c>
      <c r="AK99" s="14">
        <v>0</v>
      </c>
      <c r="AL99" s="5">
        <f t="shared" si="14"/>
        <v>0</v>
      </c>
    </row>
    <row r="100" spans="2:38" x14ac:dyDescent="0.2">
      <c r="B100" s="11" t="s">
        <v>348</v>
      </c>
      <c r="C100" s="12" t="s">
        <v>17</v>
      </c>
      <c r="D100" s="15">
        <v>43327</v>
      </c>
      <c r="E100" s="11" t="s">
        <v>13</v>
      </c>
      <c r="F100" s="11" t="s">
        <v>137</v>
      </c>
      <c r="G100" s="13">
        <v>11995.366666666667</v>
      </c>
      <c r="H100" s="13">
        <v>14394.44</v>
      </c>
      <c r="I100" s="14" t="s">
        <v>7</v>
      </c>
      <c r="J100" s="15">
        <v>43327</v>
      </c>
      <c r="K100" s="15">
        <v>43357</v>
      </c>
      <c r="L100" s="4" t="str">
        <f>IF(H100&lt;&gt;0,IF(Q100&gt;0,IF($C$4&gt;K100,Inputs!$D$7,Inputs!$D$8),Inputs!$D$9),"-")</f>
        <v>Encaissée</v>
      </c>
      <c r="M100" s="4" t="str">
        <f>IF(H100&lt;&gt;0,IF(O100=0,Inputs!$D$11,IF(AND(O100&gt;0,O100&lt;Q100),Inputs!$D$12,Inputs!$D$13)),"-")</f>
        <v>Encaissée</v>
      </c>
      <c r="N100" s="14" t="s">
        <v>199</v>
      </c>
      <c r="O100" s="13">
        <v>14394.44</v>
      </c>
      <c r="P100" s="15">
        <v>43371</v>
      </c>
      <c r="Q100" s="2">
        <f t="shared" si="8"/>
        <v>0</v>
      </c>
      <c r="R100" s="6" t="str">
        <f>IF(H100&lt;&gt;0,IF(M100&lt;&gt;Inputs!$D$13,$C$4-J100,"-"),"-")</f>
        <v>-</v>
      </c>
      <c r="S100" s="6" t="str">
        <f ca="1">IF(AND(H100&lt;&gt;0,K100&lt;$C$4),IF(M100&lt;&gt;Inputs!$D$13,$C$4-K100,"-"),"-")</f>
        <v>-</v>
      </c>
      <c r="T100" s="6">
        <f>IF(M100=Inputs!$D$9,'Invoice Tracker'!P100-'Invoice Tracker'!K100,"-")</f>
        <v>14</v>
      </c>
      <c r="U100" s="5">
        <f>IF((M100&lt;&gt;Inputs!$D$13),IF($C$4&gt;'Invoice Tracker'!K100+Inputs!$G$22,1,0),0)</f>
        <v>0</v>
      </c>
      <c r="V100" s="14">
        <v>0</v>
      </c>
      <c r="W100" s="5">
        <f t="shared" si="9"/>
        <v>0</v>
      </c>
      <c r="X100" s="1">
        <f>IF((M100&lt;&gt;Inputs!$D$13),IF($C$4&gt;'Invoice Tracker'!K100+Inputs!$G$23,1,0),0)</f>
        <v>0</v>
      </c>
      <c r="Y100" s="14">
        <v>0</v>
      </c>
      <c r="Z100" s="5">
        <f t="shared" si="10"/>
        <v>0</v>
      </c>
      <c r="AA100" s="1">
        <f>IF((M100&lt;&gt;Inputs!$D$13),IF($C$4&gt;'Invoice Tracker'!K100+Inputs!$G$24,1,0),0)</f>
        <v>0</v>
      </c>
      <c r="AB100" s="14">
        <v>0</v>
      </c>
      <c r="AC100" s="5">
        <f t="shared" si="11"/>
        <v>0</v>
      </c>
      <c r="AD100" s="1">
        <f>IF((M100&lt;&gt;Inputs!$D$13),IF($C$4&gt;'Invoice Tracker'!K100+Inputs!$G$25,1,0),0)</f>
        <v>0</v>
      </c>
      <c r="AE100" s="14">
        <v>0</v>
      </c>
      <c r="AF100" s="5">
        <f t="shared" si="12"/>
        <v>0</v>
      </c>
      <c r="AG100" s="1">
        <f>IF((M100&lt;&gt;Inputs!$D$13),IF($C$4&gt;'Invoice Tracker'!K100+Inputs!$G$26,1,0),0)</f>
        <v>0</v>
      </c>
      <c r="AH100" s="14">
        <v>0</v>
      </c>
      <c r="AI100" s="5">
        <f t="shared" si="13"/>
        <v>0</v>
      </c>
      <c r="AJ100" s="1">
        <f>IF((M100&lt;&gt;Inputs!$D$13),IF($C$4&gt;'Invoice Tracker'!K100+Inputs!$G$27,1,0),0)</f>
        <v>0</v>
      </c>
      <c r="AK100" s="14">
        <v>0</v>
      </c>
      <c r="AL100" s="5">
        <f t="shared" si="14"/>
        <v>0</v>
      </c>
    </row>
    <row r="101" spans="2:38" x14ac:dyDescent="0.2">
      <c r="B101" s="11" t="s">
        <v>349</v>
      </c>
      <c r="C101" s="12" t="s">
        <v>8</v>
      </c>
      <c r="D101" s="15">
        <v>43325</v>
      </c>
      <c r="E101" s="11" t="s">
        <v>18</v>
      </c>
      <c r="F101" s="11" t="s">
        <v>138</v>
      </c>
      <c r="G101" s="13">
        <v>13776.683333333334</v>
      </c>
      <c r="H101" s="13">
        <v>16532.02</v>
      </c>
      <c r="I101" s="14" t="s">
        <v>7</v>
      </c>
      <c r="J101" s="15">
        <v>43325</v>
      </c>
      <c r="K101" s="15">
        <v>43355</v>
      </c>
      <c r="L101" s="4" t="str">
        <f>IF(H101&lt;&gt;0,IF(Q101&gt;0,IF($C$4&gt;K101,Inputs!$D$7,Inputs!$D$8),Inputs!$D$9),"-")</f>
        <v>Encaissée</v>
      </c>
      <c r="M101" s="4" t="str">
        <f>IF(H101&lt;&gt;0,IF(O101=0,Inputs!$D$11,IF(AND(O101&gt;0,O101&lt;Q101),Inputs!$D$12,Inputs!$D$13)),"-")</f>
        <v>Encaissée</v>
      </c>
      <c r="N101" s="14" t="s">
        <v>199</v>
      </c>
      <c r="O101" s="13">
        <v>16532.02</v>
      </c>
      <c r="P101" s="15">
        <v>43384</v>
      </c>
      <c r="Q101" s="2">
        <f t="shared" si="8"/>
        <v>0</v>
      </c>
      <c r="R101" s="6" t="str">
        <f>IF(H101&lt;&gt;0,IF(M101&lt;&gt;Inputs!$D$13,$C$4-J101,"-"),"-")</f>
        <v>-</v>
      </c>
      <c r="S101" s="6" t="str">
        <f ca="1">IF(AND(H101&lt;&gt;0,K101&lt;$C$4),IF(M101&lt;&gt;Inputs!$D$13,$C$4-K101,"-"),"-")</f>
        <v>-</v>
      </c>
      <c r="T101" s="6">
        <f>IF(M101=Inputs!$D$9,'Invoice Tracker'!P101-'Invoice Tracker'!K101,"-")</f>
        <v>29</v>
      </c>
      <c r="U101" s="5">
        <f>IF((M101&lt;&gt;Inputs!$D$13),IF($C$4&gt;'Invoice Tracker'!K101+Inputs!$G$22,1,0),0)</f>
        <v>0</v>
      </c>
      <c r="V101" s="14">
        <v>0</v>
      </c>
      <c r="W101" s="5">
        <f t="shared" si="9"/>
        <v>0</v>
      </c>
      <c r="X101" s="1">
        <f>IF((M101&lt;&gt;Inputs!$D$13),IF($C$4&gt;'Invoice Tracker'!K101+Inputs!$G$23,1,0),0)</f>
        <v>0</v>
      </c>
      <c r="Y101" s="14">
        <v>0</v>
      </c>
      <c r="Z101" s="5">
        <f t="shared" si="10"/>
        <v>0</v>
      </c>
      <c r="AA101" s="1">
        <f>IF((M101&lt;&gt;Inputs!$D$13),IF($C$4&gt;'Invoice Tracker'!K101+Inputs!$G$24,1,0),0)</f>
        <v>0</v>
      </c>
      <c r="AB101" s="14">
        <v>0</v>
      </c>
      <c r="AC101" s="5">
        <f t="shared" si="11"/>
        <v>0</v>
      </c>
      <c r="AD101" s="1">
        <f>IF((M101&lt;&gt;Inputs!$D$13),IF($C$4&gt;'Invoice Tracker'!K101+Inputs!$G$25,1,0),0)</f>
        <v>0</v>
      </c>
      <c r="AE101" s="14">
        <v>0</v>
      </c>
      <c r="AF101" s="5">
        <f t="shared" si="12"/>
        <v>0</v>
      </c>
      <c r="AG101" s="1">
        <f>IF((M101&lt;&gt;Inputs!$D$13),IF($C$4&gt;'Invoice Tracker'!K101+Inputs!$G$26,1,0),0)</f>
        <v>0</v>
      </c>
      <c r="AH101" s="14">
        <v>0</v>
      </c>
      <c r="AI101" s="5">
        <f t="shared" si="13"/>
        <v>0</v>
      </c>
      <c r="AJ101" s="1">
        <f>IF((M101&lt;&gt;Inputs!$D$13),IF($C$4&gt;'Invoice Tracker'!K101+Inputs!$G$27,1,0),0)</f>
        <v>0</v>
      </c>
      <c r="AK101" s="14">
        <v>0</v>
      </c>
      <c r="AL101" s="5">
        <f t="shared" si="14"/>
        <v>0</v>
      </c>
    </row>
    <row r="102" spans="2:38" x14ac:dyDescent="0.2">
      <c r="B102" s="11" t="s">
        <v>350</v>
      </c>
      <c r="C102" s="12" t="s">
        <v>10</v>
      </c>
      <c r="D102" s="15">
        <v>43323</v>
      </c>
      <c r="E102" s="11" t="s">
        <v>30</v>
      </c>
      <c r="F102" s="11" t="s">
        <v>139</v>
      </c>
      <c r="G102" s="13">
        <v>25192.233333333334</v>
      </c>
      <c r="H102" s="13">
        <v>30230.68</v>
      </c>
      <c r="I102" s="14" t="s">
        <v>7</v>
      </c>
      <c r="J102" s="15">
        <v>43323</v>
      </c>
      <c r="K102" s="15">
        <v>43353</v>
      </c>
      <c r="L102" s="4" t="str">
        <f>IF(H102&lt;&gt;0,IF(Q102&gt;0,IF($C$4&gt;K102,Inputs!$D$7,Inputs!$D$8),Inputs!$D$9),"-")</f>
        <v>Encaissée</v>
      </c>
      <c r="M102" s="4" t="str">
        <f>IF(H102&lt;&gt;0,IF(O102=0,Inputs!$D$11,IF(AND(O102&gt;0,O102&lt;Q102),Inputs!$D$12,Inputs!$D$13)),"-")</f>
        <v>Encaissée</v>
      </c>
      <c r="N102" s="14" t="s">
        <v>199</v>
      </c>
      <c r="O102" s="13">
        <v>30230.68</v>
      </c>
      <c r="P102" s="15">
        <v>43394</v>
      </c>
      <c r="Q102" s="2">
        <f t="shared" si="8"/>
        <v>0</v>
      </c>
      <c r="R102" s="6" t="str">
        <f>IF(H102&lt;&gt;0,IF(M102&lt;&gt;Inputs!$D$13,$C$4-J102,"-"),"-")</f>
        <v>-</v>
      </c>
      <c r="S102" s="6" t="str">
        <f ca="1">IF(AND(H102&lt;&gt;0,K102&lt;$C$4),IF(M102&lt;&gt;Inputs!$D$13,$C$4-K102,"-"),"-")</f>
        <v>-</v>
      </c>
      <c r="T102" s="6">
        <f>IF(M102=Inputs!$D$9,'Invoice Tracker'!P102-'Invoice Tracker'!K102,"-")</f>
        <v>41</v>
      </c>
      <c r="U102" s="5">
        <f>IF((M102&lt;&gt;Inputs!$D$13),IF($C$4&gt;'Invoice Tracker'!K102+Inputs!$G$22,1,0),0)</f>
        <v>0</v>
      </c>
      <c r="V102" s="14">
        <v>0</v>
      </c>
      <c r="W102" s="5">
        <f t="shared" si="9"/>
        <v>0</v>
      </c>
      <c r="X102" s="1">
        <f>IF((M102&lt;&gt;Inputs!$D$13),IF($C$4&gt;'Invoice Tracker'!K102+Inputs!$G$23,1,0),0)</f>
        <v>0</v>
      </c>
      <c r="Y102" s="14">
        <v>0</v>
      </c>
      <c r="Z102" s="5">
        <f t="shared" si="10"/>
        <v>0</v>
      </c>
      <c r="AA102" s="1">
        <f>IF((M102&lt;&gt;Inputs!$D$13),IF($C$4&gt;'Invoice Tracker'!K102+Inputs!$G$24,1,0),0)</f>
        <v>0</v>
      </c>
      <c r="AB102" s="14">
        <v>0</v>
      </c>
      <c r="AC102" s="5">
        <f t="shared" si="11"/>
        <v>0</v>
      </c>
      <c r="AD102" s="1">
        <f>IF((M102&lt;&gt;Inputs!$D$13),IF($C$4&gt;'Invoice Tracker'!K102+Inputs!$G$25,1,0),0)</f>
        <v>0</v>
      </c>
      <c r="AE102" s="14">
        <v>0</v>
      </c>
      <c r="AF102" s="5">
        <f t="shared" si="12"/>
        <v>0</v>
      </c>
      <c r="AG102" s="1">
        <f>IF((M102&lt;&gt;Inputs!$D$13),IF($C$4&gt;'Invoice Tracker'!K102+Inputs!$G$26,1,0),0)</f>
        <v>0</v>
      </c>
      <c r="AH102" s="14">
        <v>0</v>
      </c>
      <c r="AI102" s="5">
        <f t="shared" si="13"/>
        <v>0</v>
      </c>
      <c r="AJ102" s="1">
        <f>IF((M102&lt;&gt;Inputs!$D$13),IF($C$4&gt;'Invoice Tracker'!K102+Inputs!$G$27,1,0),0)</f>
        <v>0</v>
      </c>
      <c r="AK102" s="14">
        <v>0</v>
      </c>
      <c r="AL102" s="5">
        <f t="shared" si="14"/>
        <v>0</v>
      </c>
    </row>
    <row r="103" spans="2:38" x14ac:dyDescent="0.2">
      <c r="B103" s="11" t="s">
        <v>351</v>
      </c>
      <c r="C103" s="12" t="s">
        <v>35</v>
      </c>
      <c r="D103" s="15">
        <v>43321</v>
      </c>
      <c r="E103" s="11" t="s">
        <v>20</v>
      </c>
      <c r="F103" s="11" t="s">
        <v>140</v>
      </c>
      <c r="G103" s="13">
        <v>21180.600000000002</v>
      </c>
      <c r="H103" s="13">
        <v>25416.720000000001</v>
      </c>
      <c r="I103" s="14" t="s">
        <v>7</v>
      </c>
      <c r="J103" s="15">
        <v>43321</v>
      </c>
      <c r="K103" s="15">
        <v>43351</v>
      </c>
      <c r="L103" s="4" t="str">
        <f>IF(H103&lt;&gt;0,IF(Q103&gt;0,IF($C$4&gt;K103,Inputs!$D$7,Inputs!$D$8),Inputs!$D$9),"-")</f>
        <v>Encaissée</v>
      </c>
      <c r="M103" s="4" t="str">
        <f>IF(H103&lt;&gt;0,IF(O103=0,Inputs!$D$11,IF(AND(O103&gt;0,O103&lt;Q103),Inputs!$D$12,Inputs!$D$13)),"-")</f>
        <v>Encaissée</v>
      </c>
      <c r="N103" s="14" t="s">
        <v>199</v>
      </c>
      <c r="O103" s="13">
        <v>25416.720000000001</v>
      </c>
      <c r="P103" s="15">
        <v>43360</v>
      </c>
      <c r="Q103" s="2">
        <f t="shared" si="8"/>
        <v>0</v>
      </c>
      <c r="R103" s="6" t="str">
        <f>IF(H103&lt;&gt;0,IF(M103&lt;&gt;Inputs!$D$13,$C$4-J103,"-"),"-")</f>
        <v>-</v>
      </c>
      <c r="S103" s="6" t="str">
        <f ca="1">IF(AND(H103&lt;&gt;0,K103&lt;$C$4),IF(M103&lt;&gt;Inputs!$D$13,$C$4-K103,"-"),"-")</f>
        <v>-</v>
      </c>
      <c r="T103" s="6">
        <f>IF(M103=Inputs!$D$9,'Invoice Tracker'!P103-'Invoice Tracker'!K103,"-")</f>
        <v>9</v>
      </c>
      <c r="U103" s="5">
        <f>IF((M103&lt;&gt;Inputs!$D$13),IF($C$4&gt;'Invoice Tracker'!K103+Inputs!$G$22,1,0),0)</f>
        <v>0</v>
      </c>
      <c r="V103" s="14">
        <v>0</v>
      </c>
      <c r="W103" s="5">
        <f t="shared" si="9"/>
        <v>0</v>
      </c>
      <c r="X103" s="1">
        <f>IF((M103&lt;&gt;Inputs!$D$13),IF($C$4&gt;'Invoice Tracker'!K103+Inputs!$G$23,1,0),0)</f>
        <v>0</v>
      </c>
      <c r="Y103" s="14">
        <v>0</v>
      </c>
      <c r="Z103" s="5">
        <f t="shared" si="10"/>
        <v>0</v>
      </c>
      <c r="AA103" s="1">
        <f>IF((M103&lt;&gt;Inputs!$D$13),IF($C$4&gt;'Invoice Tracker'!K103+Inputs!$G$24,1,0),0)</f>
        <v>0</v>
      </c>
      <c r="AB103" s="14">
        <v>0</v>
      </c>
      <c r="AC103" s="5">
        <f t="shared" si="11"/>
        <v>0</v>
      </c>
      <c r="AD103" s="1">
        <f>IF((M103&lt;&gt;Inputs!$D$13),IF($C$4&gt;'Invoice Tracker'!K103+Inputs!$G$25,1,0),0)</f>
        <v>0</v>
      </c>
      <c r="AE103" s="14">
        <v>0</v>
      </c>
      <c r="AF103" s="5">
        <f t="shared" si="12"/>
        <v>0</v>
      </c>
      <c r="AG103" s="1">
        <f>IF((M103&lt;&gt;Inputs!$D$13),IF($C$4&gt;'Invoice Tracker'!K103+Inputs!$G$26,1,0),0)</f>
        <v>0</v>
      </c>
      <c r="AH103" s="14">
        <v>0</v>
      </c>
      <c r="AI103" s="5">
        <f t="shared" si="13"/>
        <v>0</v>
      </c>
      <c r="AJ103" s="1">
        <f>IF((M103&lt;&gt;Inputs!$D$13),IF($C$4&gt;'Invoice Tracker'!K103+Inputs!$G$27,1,0),0)</f>
        <v>0</v>
      </c>
      <c r="AK103" s="14">
        <v>0</v>
      </c>
      <c r="AL103" s="5">
        <f t="shared" si="14"/>
        <v>0</v>
      </c>
    </row>
    <row r="104" spans="2:38" x14ac:dyDescent="0.2">
      <c r="B104" s="11" t="s">
        <v>352</v>
      </c>
      <c r="C104" s="12" t="s">
        <v>35</v>
      </c>
      <c r="D104" s="15">
        <v>43319</v>
      </c>
      <c r="E104" s="11" t="s">
        <v>27</v>
      </c>
      <c r="F104" s="11" t="s">
        <v>141</v>
      </c>
      <c r="G104" s="13">
        <v>37631.9</v>
      </c>
      <c r="H104" s="13">
        <v>45158.28</v>
      </c>
      <c r="I104" s="14" t="s">
        <v>7</v>
      </c>
      <c r="J104" s="15">
        <v>43319</v>
      </c>
      <c r="K104" s="15">
        <v>43349</v>
      </c>
      <c r="L104" s="4" t="str">
        <f>IF(H104&lt;&gt;0,IF(Q104&gt;0,IF($C$4&gt;K104,Inputs!$D$7,Inputs!$D$8),Inputs!$D$9),"-")</f>
        <v>Encaissée</v>
      </c>
      <c r="M104" s="4" t="str">
        <f>IF(H104&lt;&gt;0,IF(O104=0,Inputs!$D$11,IF(AND(O104&gt;0,O104&lt;Q104),Inputs!$D$12,Inputs!$D$13)),"-")</f>
        <v>Encaissée</v>
      </c>
      <c r="N104" s="14" t="s">
        <v>199</v>
      </c>
      <c r="O104" s="13">
        <v>45158.28</v>
      </c>
      <c r="P104" s="15">
        <v>43394</v>
      </c>
      <c r="Q104" s="2">
        <f t="shared" si="8"/>
        <v>0</v>
      </c>
      <c r="R104" s="6" t="str">
        <f>IF(H104&lt;&gt;0,IF(M104&lt;&gt;Inputs!$D$13,$C$4-J104,"-"),"-")</f>
        <v>-</v>
      </c>
      <c r="S104" s="6" t="str">
        <f ca="1">IF(AND(H104&lt;&gt;0,K104&lt;$C$4),IF(M104&lt;&gt;Inputs!$D$13,$C$4-K104,"-"),"-")</f>
        <v>-</v>
      </c>
      <c r="T104" s="6">
        <f>IF(M104=Inputs!$D$9,'Invoice Tracker'!P104-'Invoice Tracker'!K104,"-")</f>
        <v>45</v>
      </c>
      <c r="U104" s="5">
        <f>IF((M104&lt;&gt;Inputs!$D$13),IF($C$4&gt;'Invoice Tracker'!K104+Inputs!$G$22,1,0),0)</f>
        <v>0</v>
      </c>
      <c r="V104" s="14">
        <v>0</v>
      </c>
      <c r="W104" s="5">
        <f t="shared" si="9"/>
        <v>0</v>
      </c>
      <c r="X104" s="1">
        <f>IF((M104&lt;&gt;Inputs!$D$13),IF($C$4&gt;'Invoice Tracker'!K104+Inputs!$G$23,1,0),0)</f>
        <v>0</v>
      </c>
      <c r="Y104" s="14">
        <v>0</v>
      </c>
      <c r="Z104" s="5">
        <f t="shared" si="10"/>
        <v>0</v>
      </c>
      <c r="AA104" s="1">
        <f>IF((M104&lt;&gt;Inputs!$D$13),IF($C$4&gt;'Invoice Tracker'!K104+Inputs!$G$24,1,0),0)</f>
        <v>0</v>
      </c>
      <c r="AB104" s="14">
        <v>0</v>
      </c>
      <c r="AC104" s="5">
        <f t="shared" si="11"/>
        <v>0</v>
      </c>
      <c r="AD104" s="1">
        <f>IF((M104&lt;&gt;Inputs!$D$13),IF($C$4&gt;'Invoice Tracker'!K104+Inputs!$G$25,1,0),0)</f>
        <v>0</v>
      </c>
      <c r="AE104" s="14">
        <v>0</v>
      </c>
      <c r="AF104" s="5">
        <f t="shared" si="12"/>
        <v>0</v>
      </c>
      <c r="AG104" s="1">
        <f>IF((M104&lt;&gt;Inputs!$D$13),IF($C$4&gt;'Invoice Tracker'!K104+Inputs!$G$26,1,0),0)</f>
        <v>0</v>
      </c>
      <c r="AH104" s="14">
        <v>0</v>
      </c>
      <c r="AI104" s="5">
        <f t="shared" si="13"/>
        <v>0</v>
      </c>
      <c r="AJ104" s="1">
        <f>IF((M104&lt;&gt;Inputs!$D$13),IF($C$4&gt;'Invoice Tracker'!K104+Inputs!$G$27,1,0),0)</f>
        <v>0</v>
      </c>
      <c r="AK104" s="14">
        <v>0</v>
      </c>
      <c r="AL104" s="5">
        <f t="shared" si="14"/>
        <v>0</v>
      </c>
    </row>
    <row r="105" spans="2:38" x14ac:dyDescent="0.2">
      <c r="B105" s="11" t="s">
        <v>353</v>
      </c>
      <c r="C105" s="12" t="s">
        <v>25</v>
      </c>
      <c r="D105" s="15">
        <v>43317</v>
      </c>
      <c r="E105" s="11" t="s">
        <v>15</v>
      </c>
      <c r="F105" s="11" t="s">
        <v>142</v>
      </c>
      <c r="G105" s="13">
        <v>17274.316666666669</v>
      </c>
      <c r="H105" s="13">
        <v>20729.18</v>
      </c>
      <c r="I105" s="14" t="s">
        <v>7</v>
      </c>
      <c r="J105" s="15">
        <v>43317</v>
      </c>
      <c r="K105" s="15">
        <v>43347</v>
      </c>
      <c r="L105" s="4" t="str">
        <f>IF(H105&lt;&gt;0,IF(Q105&gt;0,IF($C$4&gt;K105,Inputs!$D$7,Inputs!$D$8),Inputs!$D$9),"-")</f>
        <v>Encaissée</v>
      </c>
      <c r="M105" s="4" t="str">
        <f>IF(H105&lt;&gt;0,IF(O105=0,Inputs!$D$11,IF(AND(O105&gt;0,O105&lt;Q105),Inputs!$D$12,Inputs!$D$13)),"-")</f>
        <v>Encaissée</v>
      </c>
      <c r="N105" s="14" t="s">
        <v>199</v>
      </c>
      <c r="O105" s="13">
        <v>20729.18</v>
      </c>
      <c r="P105" s="15">
        <v>43371</v>
      </c>
      <c r="Q105" s="2">
        <f t="shared" si="8"/>
        <v>0</v>
      </c>
      <c r="R105" s="6" t="str">
        <f>IF(H105&lt;&gt;0,IF(M105&lt;&gt;Inputs!$D$13,$C$4-J105,"-"),"-")</f>
        <v>-</v>
      </c>
      <c r="S105" s="6" t="str">
        <f ca="1">IF(AND(H105&lt;&gt;0,K105&lt;$C$4),IF(M105&lt;&gt;Inputs!$D$13,$C$4-K105,"-"),"-")</f>
        <v>-</v>
      </c>
      <c r="T105" s="6">
        <f>IF(M105=Inputs!$D$9,'Invoice Tracker'!P105-'Invoice Tracker'!K105,"-")</f>
        <v>24</v>
      </c>
      <c r="U105" s="5">
        <f>IF((M105&lt;&gt;Inputs!$D$13),IF($C$4&gt;'Invoice Tracker'!K105+Inputs!$G$22,1,0),0)</f>
        <v>0</v>
      </c>
      <c r="V105" s="14">
        <v>0</v>
      </c>
      <c r="W105" s="5">
        <f t="shared" si="9"/>
        <v>0</v>
      </c>
      <c r="X105" s="1">
        <f>IF((M105&lt;&gt;Inputs!$D$13),IF($C$4&gt;'Invoice Tracker'!K105+Inputs!$G$23,1,0),0)</f>
        <v>0</v>
      </c>
      <c r="Y105" s="14">
        <v>0</v>
      </c>
      <c r="Z105" s="5">
        <f t="shared" si="10"/>
        <v>0</v>
      </c>
      <c r="AA105" s="1">
        <f>IF((M105&lt;&gt;Inputs!$D$13),IF($C$4&gt;'Invoice Tracker'!K105+Inputs!$G$24,1,0),0)</f>
        <v>0</v>
      </c>
      <c r="AB105" s="14">
        <v>0</v>
      </c>
      <c r="AC105" s="5">
        <f t="shared" si="11"/>
        <v>0</v>
      </c>
      <c r="AD105" s="1">
        <f>IF((M105&lt;&gt;Inputs!$D$13),IF($C$4&gt;'Invoice Tracker'!K105+Inputs!$G$25,1,0),0)</f>
        <v>0</v>
      </c>
      <c r="AE105" s="14">
        <v>0</v>
      </c>
      <c r="AF105" s="5">
        <f t="shared" si="12"/>
        <v>0</v>
      </c>
      <c r="AG105" s="1">
        <f>IF((M105&lt;&gt;Inputs!$D$13),IF($C$4&gt;'Invoice Tracker'!K105+Inputs!$G$26,1,0),0)</f>
        <v>0</v>
      </c>
      <c r="AH105" s="14">
        <v>0</v>
      </c>
      <c r="AI105" s="5">
        <f t="shared" si="13"/>
        <v>0</v>
      </c>
      <c r="AJ105" s="1">
        <f>IF((M105&lt;&gt;Inputs!$D$13),IF($C$4&gt;'Invoice Tracker'!K105+Inputs!$G$27,1,0),0)</f>
        <v>0</v>
      </c>
      <c r="AK105" s="14">
        <v>0</v>
      </c>
      <c r="AL105" s="5">
        <f t="shared" si="14"/>
        <v>0</v>
      </c>
    </row>
    <row r="106" spans="2:38" x14ac:dyDescent="0.2">
      <c r="B106" s="11" t="s">
        <v>354</v>
      </c>
      <c r="C106" s="12" t="s">
        <v>23</v>
      </c>
      <c r="D106" s="15">
        <v>43315</v>
      </c>
      <c r="E106" s="11" t="s">
        <v>6</v>
      </c>
      <c r="F106" s="11" t="s">
        <v>143</v>
      </c>
      <c r="G106" s="13">
        <v>19031.541666666668</v>
      </c>
      <c r="H106" s="13">
        <v>22837.85</v>
      </c>
      <c r="I106" s="14" t="s">
        <v>7</v>
      </c>
      <c r="J106" s="15">
        <v>43315</v>
      </c>
      <c r="K106" s="15">
        <v>43345</v>
      </c>
      <c r="L106" s="4" t="str">
        <f>IF(H106&lt;&gt;0,IF(Q106&gt;0,IF($C$4&gt;K106,Inputs!$D$7,Inputs!$D$8),Inputs!$D$9),"-")</f>
        <v>Encaissée</v>
      </c>
      <c r="M106" s="4" t="str">
        <f>IF(H106&lt;&gt;0,IF(O106=0,Inputs!$D$11,IF(AND(O106&gt;0,O106&lt;Q106),Inputs!$D$12,Inputs!$D$13)),"-")</f>
        <v>Encaissée</v>
      </c>
      <c r="N106" s="14" t="s">
        <v>199</v>
      </c>
      <c r="O106" s="13">
        <v>22837.85</v>
      </c>
      <c r="P106" s="15">
        <v>43349</v>
      </c>
      <c r="Q106" s="2">
        <f t="shared" ref="Q106:Q137" si="15">H106-O106</f>
        <v>0</v>
      </c>
      <c r="R106" s="6" t="str">
        <f>IF(H106&lt;&gt;0,IF(M106&lt;&gt;Inputs!$D$13,$C$4-J106,"-"),"-")</f>
        <v>-</v>
      </c>
      <c r="S106" s="6" t="str">
        <f ca="1">IF(AND(H106&lt;&gt;0,K106&lt;$C$4),IF(M106&lt;&gt;Inputs!$D$13,$C$4-K106,"-"),"-")</f>
        <v>-</v>
      </c>
      <c r="T106" s="6">
        <f>IF(M106=Inputs!$D$9,'Invoice Tracker'!P106-'Invoice Tracker'!K106,"-")</f>
        <v>4</v>
      </c>
      <c r="U106" s="5">
        <f>IF((M106&lt;&gt;Inputs!$D$13),IF($C$4&gt;'Invoice Tracker'!K106+Inputs!$G$22,1,0),0)</f>
        <v>0</v>
      </c>
      <c r="V106" s="14">
        <v>0</v>
      </c>
      <c r="W106" s="5">
        <f t="shared" si="9"/>
        <v>0</v>
      </c>
      <c r="X106" s="1">
        <f>IF((M106&lt;&gt;Inputs!$D$13),IF($C$4&gt;'Invoice Tracker'!K106+Inputs!$G$23,1,0),0)</f>
        <v>0</v>
      </c>
      <c r="Y106" s="14">
        <v>0</v>
      </c>
      <c r="Z106" s="5">
        <f t="shared" si="10"/>
        <v>0</v>
      </c>
      <c r="AA106" s="1">
        <f>IF((M106&lt;&gt;Inputs!$D$13),IF($C$4&gt;'Invoice Tracker'!K106+Inputs!$G$24,1,0),0)</f>
        <v>0</v>
      </c>
      <c r="AB106" s="14">
        <v>0</v>
      </c>
      <c r="AC106" s="5">
        <f t="shared" si="11"/>
        <v>0</v>
      </c>
      <c r="AD106" s="1">
        <f>IF((M106&lt;&gt;Inputs!$D$13),IF($C$4&gt;'Invoice Tracker'!K106+Inputs!$G$25,1,0),0)</f>
        <v>0</v>
      </c>
      <c r="AE106" s="14">
        <v>0</v>
      </c>
      <c r="AF106" s="5">
        <f t="shared" si="12"/>
        <v>0</v>
      </c>
      <c r="AG106" s="1">
        <f>IF((M106&lt;&gt;Inputs!$D$13),IF($C$4&gt;'Invoice Tracker'!K106+Inputs!$G$26,1,0),0)</f>
        <v>0</v>
      </c>
      <c r="AH106" s="14">
        <v>0</v>
      </c>
      <c r="AI106" s="5">
        <f t="shared" si="13"/>
        <v>0</v>
      </c>
      <c r="AJ106" s="1">
        <f>IF((M106&lt;&gt;Inputs!$D$13),IF($C$4&gt;'Invoice Tracker'!K106+Inputs!$G$27,1,0),0)</f>
        <v>0</v>
      </c>
      <c r="AK106" s="14">
        <v>0</v>
      </c>
      <c r="AL106" s="5">
        <f t="shared" si="14"/>
        <v>0</v>
      </c>
    </row>
    <row r="107" spans="2:38" x14ac:dyDescent="0.2">
      <c r="B107" s="11" t="s">
        <v>355</v>
      </c>
      <c r="C107" s="12" t="s">
        <v>25</v>
      </c>
      <c r="D107" s="15">
        <v>43313</v>
      </c>
      <c r="E107" s="11" t="s">
        <v>11</v>
      </c>
      <c r="F107" s="11" t="s">
        <v>144</v>
      </c>
      <c r="G107" s="13">
        <v>21038.100000000002</v>
      </c>
      <c r="H107" s="13">
        <v>25245.72</v>
      </c>
      <c r="I107" s="14" t="s">
        <v>7</v>
      </c>
      <c r="J107" s="15">
        <v>43313</v>
      </c>
      <c r="K107" s="15">
        <v>43343</v>
      </c>
      <c r="L107" s="4" t="str">
        <f>IF(H107&lt;&gt;0,IF(Q107&gt;0,IF($C$4&gt;K107,Inputs!$D$7,Inputs!$D$8),Inputs!$D$9),"-")</f>
        <v>Encaissée</v>
      </c>
      <c r="M107" s="4" t="str">
        <f>IF(H107&lt;&gt;0,IF(O107=0,Inputs!$D$11,IF(AND(O107&gt;0,O107&lt;Q107),Inputs!$D$12,Inputs!$D$13)),"-")</f>
        <v>Encaissée</v>
      </c>
      <c r="N107" s="14" t="s">
        <v>199</v>
      </c>
      <c r="O107" s="13">
        <v>25245.72</v>
      </c>
      <c r="P107" s="15">
        <v>43351</v>
      </c>
      <c r="Q107" s="2">
        <f t="shared" si="15"/>
        <v>0</v>
      </c>
      <c r="R107" s="6" t="str">
        <f>IF(H107&lt;&gt;0,IF(M107&lt;&gt;Inputs!$D$13,$C$4-J107,"-"),"-")</f>
        <v>-</v>
      </c>
      <c r="S107" s="6" t="str">
        <f ca="1">IF(AND(H107&lt;&gt;0,K107&lt;$C$4),IF(M107&lt;&gt;Inputs!$D$13,$C$4-K107,"-"),"-")</f>
        <v>-</v>
      </c>
      <c r="T107" s="6">
        <f>IF(M107=Inputs!$D$9,'Invoice Tracker'!P107-'Invoice Tracker'!K107,"-")</f>
        <v>8</v>
      </c>
      <c r="U107" s="5">
        <f>IF((M107&lt;&gt;Inputs!$D$13),IF($C$4&gt;'Invoice Tracker'!K107+Inputs!$G$22,1,0),0)</f>
        <v>0</v>
      </c>
      <c r="V107" s="14">
        <v>0</v>
      </c>
      <c r="W107" s="5">
        <f t="shared" si="9"/>
        <v>0</v>
      </c>
      <c r="X107" s="1">
        <f>IF((M107&lt;&gt;Inputs!$D$13),IF($C$4&gt;'Invoice Tracker'!K107+Inputs!$G$23,1,0),0)</f>
        <v>0</v>
      </c>
      <c r="Y107" s="14">
        <v>0</v>
      </c>
      <c r="Z107" s="5">
        <f t="shared" si="10"/>
        <v>0</v>
      </c>
      <c r="AA107" s="1">
        <f>IF((M107&lt;&gt;Inputs!$D$13),IF($C$4&gt;'Invoice Tracker'!K107+Inputs!$G$24,1,0),0)</f>
        <v>0</v>
      </c>
      <c r="AB107" s="14">
        <v>0</v>
      </c>
      <c r="AC107" s="5">
        <f t="shared" si="11"/>
        <v>0</v>
      </c>
      <c r="AD107" s="1">
        <f>IF((M107&lt;&gt;Inputs!$D$13),IF($C$4&gt;'Invoice Tracker'!K107+Inputs!$G$25,1,0),0)</f>
        <v>0</v>
      </c>
      <c r="AE107" s="14">
        <v>0</v>
      </c>
      <c r="AF107" s="5">
        <f t="shared" si="12"/>
        <v>0</v>
      </c>
      <c r="AG107" s="1">
        <f>IF((M107&lt;&gt;Inputs!$D$13),IF($C$4&gt;'Invoice Tracker'!K107+Inputs!$G$26,1,0),0)</f>
        <v>0</v>
      </c>
      <c r="AH107" s="14">
        <v>0</v>
      </c>
      <c r="AI107" s="5">
        <f t="shared" si="13"/>
        <v>0</v>
      </c>
      <c r="AJ107" s="1">
        <f>IF((M107&lt;&gt;Inputs!$D$13),IF($C$4&gt;'Invoice Tracker'!K107+Inputs!$G$27,1,0),0)</f>
        <v>0</v>
      </c>
      <c r="AK107" s="14">
        <v>0</v>
      </c>
      <c r="AL107" s="5">
        <f t="shared" si="14"/>
        <v>0</v>
      </c>
    </row>
    <row r="108" spans="2:38" x14ac:dyDescent="0.2">
      <c r="B108" s="11" t="s">
        <v>356</v>
      </c>
      <c r="C108" s="12" t="s">
        <v>19</v>
      </c>
      <c r="D108" s="15">
        <v>43311</v>
      </c>
      <c r="E108" s="11" t="s">
        <v>13</v>
      </c>
      <c r="F108" s="11" t="s">
        <v>145</v>
      </c>
      <c r="G108" s="13">
        <v>16823.966666666667</v>
      </c>
      <c r="H108" s="13">
        <v>20188.759999999998</v>
      </c>
      <c r="I108" s="14" t="s">
        <v>7</v>
      </c>
      <c r="J108" s="15">
        <v>43311</v>
      </c>
      <c r="K108" s="15">
        <v>43341</v>
      </c>
      <c r="L108" s="4" t="str">
        <f>IF(H108&lt;&gt;0,IF(Q108&gt;0,IF($C$4&gt;K108,Inputs!$D$7,Inputs!$D$8),Inputs!$D$9),"-")</f>
        <v>Encaissée</v>
      </c>
      <c r="M108" s="4" t="str">
        <f>IF(H108&lt;&gt;0,IF(O108=0,Inputs!$D$11,IF(AND(O108&gt;0,O108&lt;Q108),Inputs!$D$12,Inputs!$D$13)),"-")</f>
        <v>Encaissée</v>
      </c>
      <c r="N108" s="14" t="s">
        <v>199</v>
      </c>
      <c r="O108" s="13">
        <v>20188.759999999998</v>
      </c>
      <c r="P108" s="15">
        <v>43356</v>
      </c>
      <c r="Q108" s="2">
        <f t="shared" si="15"/>
        <v>0</v>
      </c>
      <c r="R108" s="6" t="str">
        <f>IF(H108&lt;&gt;0,IF(M108&lt;&gt;Inputs!$D$13,$C$4-J108,"-"),"-")</f>
        <v>-</v>
      </c>
      <c r="S108" s="6" t="str">
        <f ca="1">IF(AND(H108&lt;&gt;0,K108&lt;$C$4),IF(M108&lt;&gt;Inputs!$D$13,$C$4-K108,"-"),"-")</f>
        <v>-</v>
      </c>
      <c r="T108" s="6">
        <f>IF(M108=Inputs!$D$9,'Invoice Tracker'!P108-'Invoice Tracker'!K108,"-")</f>
        <v>15</v>
      </c>
      <c r="U108" s="5">
        <f>IF((M108&lt;&gt;Inputs!$D$13),IF($C$4&gt;'Invoice Tracker'!K108+Inputs!$G$22,1,0),0)</f>
        <v>0</v>
      </c>
      <c r="V108" s="14">
        <v>0</v>
      </c>
      <c r="W108" s="5">
        <f t="shared" si="9"/>
        <v>0</v>
      </c>
      <c r="X108" s="1">
        <f>IF((M108&lt;&gt;Inputs!$D$13),IF($C$4&gt;'Invoice Tracker'!K108+Inputs!$G$23,1,0),0)</f>
        <v>0</v>
      </c>
      <c r="Y108" s="14">
        <v>0</v>
      </c>
      <c r="Z108" s="5">
        <f t="shared" si="10"/>
        <v>0</v>
      </c>
      <c r="AA108" s="1">
        <f>IF((M108&lt;&gt;Inputs!$D$13),IF($C$4&gt;'Invoice Tracker'!K108+Inputs!$G$24,1,0),0)</f>
        <v>0</v>
      </c>
      <c r="AB108" s="14">
        <v>0</v>
      </c>
      <c r="AC108" s="5">
        <f t="shared" si="11"/>
        <v>0</v>
      </c>
      <c r="AD108" s="1">
        <f>IF((M108&lt;&gt;Inputs!$D$13),IF($C$4&gt;'Invoice Tracker'!K108+Inputs!$G$25,1,0),0)</f>
        <v>0</v>
      </c>
      <c r="AE108" s="14">
        <v>0</v>
      </c>
      <c r="AF108" s="5">
        <f t="shared" si="12"/>
        <v>0</v>
      </c>
      <c r="AG108" s="1">
        <f>IF((M108&lt;&gt;Inputs!$D$13),IF($C$4&gt;'Invoice Tracker'!K108+Inputs!$G$26,1,0),0)</f>
        <v>0</v>
      </c>
      <c r="AH108" s="14">
        <v>0</v>
      </c>
      <c r="AI108" s="5">
        <f t="shared" si="13"/>
        <v>0</v>
      </c>
      <c r="AJ108" s="1">
        <f>IF((M108&lt;&gt;Inputs!$D$13),IF($C$4&gt;'Invoice Tracker'!K108+Inputs!$G$27,1,0),0)</f>
        <v>0</v>
      </c>
      <c r="AK108" s="14">
        <v>0</v>
      </c>
      <c r="AL108" s="5">
        <f t="shared" si="14"/>
        <v>0</v>
      </c>
    </row>
    <row r="109" spans="2:38" x14ac:dyDescent="0.2">
      <c r="B109" s="11" t="s">
        <v>357</v>
      </c>
      <c r="C109" s="12" t="s">
        <v>5</v>
      </c>
      <c r="D109" s="15">
        <v>43309</v>
      </c>
      <c r="E109" s="11" t="s">
        <v>6</v>
      </c>
      <c r="F109" s="11" t="s">
        <v>146</v>
      </c>
      <c r="G109" s="13">
        <v>1488.6166666666666</v>
      </c>
      <c r="H109" s="13">
        <v>1786.34</v>
      </c>
      <c r="I109" s="14" t="s">
        <v>7</v>
      </c>
      <c r="J109" s="15">
        <v>43309</v>
      </c>
      <c r="K109" s="15">
        <v>43339</v>
      </c>
      <c r="L109" s="4" t="str">
        <f>IF(H109&lt;&gt;0,IF(Q109&gt;0,IF($C$4&gt;K109,Inputs!$D$7,Inputs!$D$8),Inputs!$D$9),"-")</f>
        <v>Encaissée</v>
      </c>
      <c r="M109" s="4" t="str">
        <f>IF(H109&lt;&gt;0,IF(O109=0,Inputs!$D$11,IF(AND(O109&gt;0,O109&lt;Q109),Inputs!$D$12,Inputs!$D$13)),"-")</f>
        <v>Encaissée</v>
      </c>
      <c r="N109" s="14" t="s">
        <v>199</v>
      </c>
      <c r="O109" s="13">
        <v>1786.34</v>
      </c>
      <c r="P109" s="15">
        <v>43381</v>
      </c>
      <c r="Q109" s="2">
        <f t="shared" si="15"/>
        <v>0</v>
      </c>
      <c r="R109" s="6" t="str">
        <f>IF(H109&lt;&gt;0,IF(M109&lt;&gt;Inputs!$D$13,$C$4-J109,"-"),"-")</f>
        <v>-</v>
      </c>
      <c r="S109" s="6" t="str">
        <f ca="1">IF(AND(H109&lt;&gt;0,K109&lt;$C$4),IF(M109&lt;&gt;Inputs!$D$13,$C$4-K109,"-"),"-")</f>
        <v>-</v>
      </c>
      <c r="T109" s="6">
        <f>IF(M109=Inputs!$D$9,'Invoice Tracker'!P109-'Invoice Tracker'!K109,"-")</f>
        <v>42</v>
      </c>
      <c r="U109" s="5">
        <f>IF((M109&lt;&gt;Inputs!$D$13),IF($C$4&gt;'Invoice Tracker'!K109+Inputs!$G$22,1,0),0)</f>
        <v>0</v>
      </c>
      <c r="V109" s="14">
        <v>0</v>
      </c>
      <c r="W109" s="5">
        <f t="shared" si="9"/>
        <v>0</v>
      </c>
      <c r="X109" s="1">
        <f>IF((M109&lt;&gt;Inputs!$D$13),IF($C$4&gt;'Invoice Tracker'!K109+Inputs!$G$23,1,0),0)</f>
        <v>0</v>
      </c>
      <c r="Y109" s="14">
        <v>0</v>
      </c>
      <c r="Z109" s="5">
        <f t="shared" si="10"/>
        <v>0</v>
      </c>
      <c r="AA109" s="1">
        <f>IF((M109&lt;&gt;Inputs!$D$13),IF($C$4&gt;'Invoice Tracker'!K109+Inputs!$G$24,1,0),0)</f>
        <v>0</v>
      </c>
      <c r="AB109" s="14">
        <v>0</v>
      </c>
      <c r="AC109" s="5">
        <f t="shared" si="11"/>
        <v>0</v>
      </c>
      <c r="AD109" s="1">
        <f>IF((M109&lt;&gt;Inputs!$D$13),IF($C$4&gt;'Invoice Tracker'!K109+Inputs!$G$25,1,0),0)</f>
        <v>0</v>
      </c>
      <c r="AE109" s="14">
        <v>0</v>
      </c>
      <c r="AF109" s="5">
        <f t="shared" si="12"/>
        <v>0</v>
      </c>
      <c r="AG109" s="1">
        <f>IF((M109&lt;&gt;Inputs!$D$13),IF($C$4&gt;'Invoice Tracker'!K109+Inputs!$G$26,1,0),0)</f>
        <v>0</v>
      </c>
      <c r="AH109" s="14">
        <v>0</v>
      </c>
      <c r="AI109" s="5">
        <f t="shared" si="13"/>
        <v>0</v>
      </c>
      <c r="AJ109" s="1">
        <f>IF((M109&lt;&gt;Inputs!$D$13),IF($C$4&gt;'Invoice Tracker'!K109+Inputs!$G$27,1,0),0)</f>
        <v>0</v>
      </c>
      <c r="AK109" s="14">
        <v>0</v>
      </c>
      <c r="AL109" s="5">
        <f t="shared" si="14"/>
        <v>0</v>
      </c>
    </row>
    <row r="110" spans="2:38" x14ac:dyDescent="0.2">
      <c r="B110" s="11" t="s">
        <v>358</v>
      </c>
      <c r="C110" s="12" t="s">
        <v>29</v>
      </c>
      <c r="D110" s="15">
        <v>43307</v>
      </c>
      <c r="E110" s="11" t="s">
        <v>34</v>
      </c>
      <c r="F110" s="11" t="s">
        <v>147</v>
      </c>
      <c r="G110" s="13">
        <v>9396.6666666666679</v>
      </c>
      <c r="H110" s="13">
        <v>11276</v>
      </c>
      <c r="I110" s="14" t="s">
        <v>7</v>
      </c>
      <c r="J110" s="15">
        <v>43307</v>
      </c>
      <c r="K110" s="15">
        <v>43337</v>
      </c>
      <c r="L110" s="4" t="str">
        <f>IF(H110&lt;&gt;0,IF(Q110&gt;0,IF($C$4&gt;K110,Inputs!$D$7,Inputs!$D$8),Inputs!$D$9),"-")</f>
        <v>Encaissée</v>
      </c>
      <c r="M110" s="4" t="str">
        <f>IF(H110&lt;&gt;0,IF(O110=0,Inputs!$D$11,IF(AND(O110&gt;0,O110&lt;Q110),Inputs!$D$12,Inputs!$D$13)),"-")</f>
        <v>Encaissée</v>
      </c>
      <c r="N110" s="14" t="s">
        <v>199</v>
      </c>
      <c r="O110" s="13">
        <v>11276</v>
      </c>
      <c r="P110" s="15">
        <v>43350</v>
      </c>
      <c r="Q110" s="2">
        <f t="shared" si="15"/>
        <v>0</v>
      </c>
      <c r="R110" s="6" t="str">
        <f>IF(H110&lt;&gt;0,IF(M110&lt;&gt;Inputs!$D$13,$C$4-J110,"-"),"-")</f>
        <v>-</v>
      </c>
      <c r="S110" s="6" t="str">
        <f ca="1">IF(AND(H110&lt;&gt;0,K110&lt;$C$4),IF(M110&lt;&gt;Inputs!$D$13,$C$4-K110,"-"),"-")</f>
        <v>-</v>
      </c>
      <c r="T110" s="6">
        <f>IF(M110=Inputs!$D$9,'Invoice Tracker'!P110-'Invoice Tracker'!K110,"-")</f>
        <v>13</v>
      </c>
      <c r="U110" s="5">
        <f>IF((M110&lt;&gt;Inputs!$D$13),IF($C$4&gt;'Invoice Tracker'!K110+Inputs!$G$22,1,0),0)</f>
        <v>0</v>
      </c>
      <c r="V110" s="14">
        <v>0</v>
      </c>
      <c r="W110" s="5">
        <f t="shared" si="9"/>
        <v>0</v>
      </c>
      <c r="X110" s="1">
        <f>IF((M110&lt;&gt;Inputs!$D$13),IF($C$4&gt;'Invoice Tracker'!K110+Inputs!$G$23,1,0),0)</f>
        <v>0</v>
      </c>
      <c r="Y110" s="14">
        <v>0</v>
      </c>
      <c r="Z110" s="5">
        <f t="shared" si="10"/>
        <v>0</v>
      </c>
      <c r="AA110" s="1">
        <f>IF((M110&lt;&gt;Inputs!$D$13),IF($C$4&gt;'Invoice Tracker'!K110+Inputs!$G$24,1,0),0)</f>
        <v>0</v>
      </c>
      <c r="AB110" s="14">
        <v>0</v>
      </c>
      <c r="AC110" s="5">
        <f t="shared" si="11"/>
        <v>0</v>
      </c>
      <c r="AD110" s="1">
        <f>IF((M110&lt;&gt;Inputs!$D$13),IF($C$4&gt;'Invoice Tracker'!K110+Inputs!$G$25,1,0),0)</f>
        <v>0</v>
      </c>
      <c r="AE110" s="14">
        <v>0</v>
      </c>
      <c r="AF110" s="5">
        <f t="shared" si="12"/>
        <v>0</v>
      </c>
      <c r="AG110" s="1">
        <f>IF((M110&lt;&gt;Inputs!$D$13),IF($C$4&gt;'Invoice Tracker'!K110+Inputs!$G$26,1,0),0)</f>
        <v>0</v>
      </c>
      <c r="AH110" s="14">
        <v>0</v>
      </c>
      <c r="AI110" s="5">
        <f t="shared" si="13"/>
        <v>0</v>
      </c>
      <c r="AJ110" s="1">
        <f>IF((M110&lt;&gt;Inputs!$D$13),IF($C$4&gt;'Invoice Tracker'!K110+Inputs!$G$27,1,0),0)</f>
        <v>0</v>
      </c>
      <c r="AK110" s="14">
        <v>0</v>
      </c>
      <c r="AL110" s="5">
        <f t="shared" si="14"/>
        <v>0</v>
      </c>
    </row>
    <row r="111" spans="2:38" x14ac:dyDescent="0.2">
      <c r="B111" s="11" t="s">
        <v>359</v>
      </c>
      <c r="C111" s="12" t="s">
        <v>23</v>
      </c>
      <c r="D111" s="15">
        <v>43305</v>
      </c>
      <c r="E111" s="11" t="s">
        <v>9</v>
      </c>
      <c r="F111" s="11" t="s">
        <v>148</v>
      </c>
      <c r="G111" s="13">
        <v>8374.1833333333343</v>
      </c>
      <c r="H111" s="13">
        <v>10049.02</v>
      </c>
      <c r="I111" s="14" t="s">
        <v>7</v>
      </c>
      <c r="J111" s="15">
        <v>43305</v>
      </c>
      <c r="K111" s="15">
        <v>43335</v>
      </c>
      <c r="L111" s="4" t="str">
        <f>IF(H111&lt;&gt;0,IF(Q111&gt;0,IF($C$4&gt;K111,Inputs!$D$7,Inputs!$D$8),Inputs!$D$9),"-")</f>
        <v>Encaissée</v>
      </c>
      <c r="M111" s="4" t="str">
        <f>IF(H111&lt;&gt;0,IF(O111=0,Inputs!$D$11,IF(AND(O111&gt;0,O111&lt;Q111),Inputs!$D$12,Inputs!$D$13)),"-")</f>
        <v>Encaissée</v>
      </c>
      <c r="N111" s="14" t="s">
        <v>199</v>
      </c>
      <c r="O111" s="13">
        <v>10049.02</v>
      </c>
      <c r="P111" s="15">
        <v>43364</v>
      </c>
      <c r="Q111" s="2">
        <f t="shared" si="15"/>
        <v>0</v>
      </c>
      <c r="R111" s="6" t="str">
        <f>IF(H111&lt;&gt;0,IF(M111&lt;&gt;Inputs!$D$13,$C$4-J111,"-"),"-")</f>
        <v>-</v>
      </c>
      <c r="S111" s="6" t="str">
        <f ca="1">IF(AND(H111&lt;&gt;0,K111&lt;$C$4),IF(M111&lt;&gt;Inputs!$D$13,$C$4-K111,"-"),"-")</f>
        <v>-</v>
      </c>
      <c r="T111" s="6">
        <f>IF(M111=Inputs!$D$9,'Invoice Tracker'!P111-'Invoice Tracker'!K111,"-")</f>
        <v>29</v>
      </c>
      <c r="U111" s="5">
        <f>IF((M111&lt;&gt;Inputs!$D$13),IF($C$4&gt;'Invoice Tracker'!K111+Inputs!$G$22,1,0),0)</f>
        <v>0</v>
      </c>
      <c r="V111" s="14">
        <v>0</v>
      </c>
      <c r="W111" s="5">
        <f t="shared" si="9"/>
        <v>0</v>
      </c>
      <c r="X111" s="1">
        <f>IF((M111&lt;&gt;Inputs!$D$13),IF($C$4&gt;'Invoice Tracker'!K111+Inputs!$G$23,1,0),0)</f>
        <v>0</v>
      </c>
      <c r="Y111" s="14">
        <v>0</v>
      </c>
      <c r="Z111" s="5">
        <f t="shared" si="10"/>
        <v>0</v>
      </c>
      <c r="AA111" s="1">
        <f>IF((M111&lt;&gt;Inputs!$D$13),IF($C$4&gt;'Invoice Tracker'!K111+Inputs!$G$24,1,0),0)</f>
        <v>0</v>
      </c>
      <c r="AB111" s="14">
        <v>0</v>
      </c>
      <c r="AC111" s="5">
        <f t="shared" si="11"/>
        <v>0</v>
      </c>
      <c r="AD111" s="1">
        <f>IF((M111&lt;&gt;Inputs!$D$13),IF($C$4&gt;'Invoice Tracker'!K111+Inputs!$G$25,1,0),0)</f>
        <v>0</v>
      </c>
      <c r="AE111" s="14">
        <v>0</v>
      </c>
      <c r="AF111" s="5">
        <f t="shared" si="12"/>
        <v>0</v>
      </c>
      <c r="AG111" s="1">
        <f>IF((M111&lt;&gt;Inputs!$D$13),IF($C$4&gt;'Invoice Tracker'!K111+Inputs!$G$26,1,0),0)</f>
        <v>0</v>
      </c>
      <c r="AH111" s="14">
        <v>0</v>
      </c>
      <c r="AI111" s="5">
        <f t="shared" si="13"/>
        <v>0</v>
      </c>
      <c r="AJ111" s="1">
        <f>IF((M111&lt;&gt;Inputs!$D$13),IF($C$4&gt;'Invoice Tracker'!K111+Inputs!$G$27,1,0),0)</f>
        <v>0</v>
      </c>
      <c r="AK111" s="14">
        <v>0</v>
      </c>
      <c r="AL111" s="5">
        <f t="shared" si="14"/>
        <v>0</v>
      </c>
    </row>
    <row r="112" spans="2:38" x14ac:dyDescent="0.2">
      <c r="B112" s="11" t="s">
        <v>360</v>
      </c>
      <c r="C112" s="12" t="s">
        <v>12</v>
      </c>
      <c r="D112" s="15">
        <v>43303</v>
      </c>
      <c r="E112" s="11" t="s">
        <v>6</v>
      </c>
      <c r="F112" s="11" t="s">
        <v>149</v>
      </c>
      <c r="G112" s="13">
        <v>15710.041666666666</v>
      </c>
      <c r="H112" s="13">
        <v>18852.05</v>
      </c>
      <c r="I112" s="14" t="s">
        <v>7</v>
      </c>
      <c r="J112" s="15">
        <v>43303</v>
      </c>
      <c r="K112" s="15">
        <v>43333</v>
      </c>
      <c r="L112" s="4" t="str">
        <f>IF(H112&lt;&gt;0,IF(Q112&gt;0,IF($C$4&gt;K112,Inputs!$D$7,Inputs!$D$8),Inputs!$D$9),"-")</f>
        <v>Encaissée</v>
      </c>
      <c r="M112" s="4" t="str">
        <f>IF(H112&lt;&gt;0,IF(O112=0,Inputs!$D$11,IF(AND(O112&gt;0,O112&lt;Q112),Inputs!$D$12,Inputs!$D$13)),"-")</f>
        <v>Encaissée</v>
      </c>
      <c r="N112" s="14" t="s">
        <v>199</v>
      </c>
      <c r="O112" s="13">
        <v>18852.05</v>
      </c>
      <c r="P112" s="15">
        <v>43365</v>
      </c>
      <c r="Q112" s="2">
        <f t="shared" si="15"/>
        <v>0</v>
      </c>
      <c r="R112" s="6" t="str">
        <f>IF(H112&lt;&gt;0,IF(M112&lt;&gt;Inputs!$D$13,$C$4-J112,"-"),"-")</f>
        <v>-</v>
      </c>
      <c r="S112" s="6" t="str">
        <f ca="1">IF(AND(H112&lt;&gt;0,K112&lt;$C$4),IF(M112&lt;&gt;Inputs!$D$13,$C$4-K112,"-"),"-")</f>
        <v>-</v>
      </c>
      <c r="T112" s="6">
        <f>IF(M112=Inputs!$D$9,'Invoice Tracker'!P112-'Invoice Tracker'!K112,"-")</f>
        <v>32</v>
      </c>
      <c r="U112" s="5">
        <f>IF((M112&lt;&gt;Inputs!$D$13),IF($C$4&gt;'Invoice Tracker'!K112+Inputs!$G$22,1,0),0)</f>
        <v>0</v>
      </c>
      <c r="V112" s="14">
        <v>0</v>
      </c>
      <c r="W112" s="5">
        <f t="shared" si="9"/>
        <v>0</v>
      </c>
      <c r="X112" s="1">
        <f>IF((M112&lt;&gt;Inputs!$D$13),IF($C$4&gt;'Invoice Tracker'!K112+Inputs!$G$23,1,0),0)</f>
        <v>0</v>
      </c>
      <c r="Y112" s="14">
        <v>0</v>
      </c>
      <c r="Z112" s="5">
        <f t="shared" si="10"/>
        <v>0</v>
      </c>
      <c r="AA112" s="1">
        <f>IF((M112&lt;&gt;Inputs!$D$13),IF($C$4&gt;'Invoice Tracker'!K112+Inputs!$G$24,1,0),0)</f>
        <v>0</v>
      </c>
      <c r="AB112" s="14">
        <v>0</v>
      </c>
      <c r="AC112" s="5">
        <f t="shared" si="11"/>
        <v>0</v>
      </c>
      <c r="AD112" s="1">
        <f>IF((M112&lt;&gt;Inputs!$D$13),IF($C$4&gt;'Invoice Tracker'!K112+Inputs!$G$25,1,0),0)</f>
        <v>0</v>
      </c>
      <c r="AE112" s="14">
        <v>0</v>
      </c>
      <c r="AF112" s="5">
        <f t="shared" si="12"/>
        <v>0</v>
      </c>
      <c r="AG112" s="1">
        <f>IF((M112&lt;&gt;Inputs!$D$13),IF($C$4&gt;'Invoice Tracker'!K112+Inputs!$G$26,1,0),0)</f>
        <v>0</v>
      </c>
      <c r="AH112" s="14">
        <v>0</v>
      </c>
      <c r="AI112" s="5">
        <f t="shared" si="13"/>
        <v>0</v>
      </c>
      <c r="AJ112" s="1">
        <f>IF((M112&lt;&gt;Inputs!$D$13),IF($C$4&gt;'Invoice Tracker'!K112+Inputs!$G$27,1,0),0)</f>
        <v>0</v>
      </c>
      <c r="AK112" s="14">
        <v>0</v>
      </c>
      <c r="AL112" s="5">
        <f t="shared" si="14"/>
        <v>0</v>
      </c>
    </row>
    <row r="113" spans="2:38" x14ac:dyDescent="0.2">
      <c r="B113" s="11" t="s">
        <v>361</v>
      </c>
      <c r="C113" s="12" t="s">
        <v>21</v>
      </c>
      <c r="D113" s="15">
        <v>43301</v>
      </c>
      <c r="E113" s="11" t="s">
        <v>27</v>
      </c>
      <c r="F113" s="11" t="s">
        <v>150</v>
      </c>
      <c r="G113" s="13">
        <v>25000.166666666668</v>
      </c>
      <c r="H113" s="13">
        <v>30000.2</v>
      </c>
      <c r="I113" s="14" t="s">
        <v>7</v>
      </c>
      <c r="J113" s="15">
        <v>43301</v>
      </c>
      <c r="K113" s="15">
        <v>43331</v>
      </c>
      <c r="L113" s="4" t="str">
        <f>IF(H113&lt;&gt;0,IF(Q113&gt;0,IF($C$4&gt;K113,Inputs!$D$7,Inputs!$D$8),Inputs!$D$9),"-")</f>
        <v>Encaissée</v>
      </c>
      <c r="M113" s="4" t="str">
        <f>IF(H113&lt;&gt;0,IF(O113=0,Inputs!$D$11,IF(AND(O113&gt;0,O113&lt;Q113),Inputs!$D$12,Inputs!$D$13)),"-")</f>
        <v>Encaissée</v>
      </c>
      <c r="N113" s="14" t="s">
        <v>199</v>
      </c>
      <c r="O113" s="13">
        <v>30000.2</v>
      </c>
      <c r="P113" s="15">
        <v>43369</v>
      </c>
      <c r="Q113" s="2">
        <f t="shared" si="15"/>
        <v>0</v>
      </c>
      <c r="R113" s="6" t="str">
        <f>IF(H113&lt;&gt;0,IF(M113&lt;&gt;Inputs!$D$13,$C$4-J113,"-"),"-")</f>
        <v>-</v>
      </c>
      <c r="S113" s="6" t="str">
        <f ca="1">IF(AND(H113&lt;&gt;0,K113&lt;$C$4),IF(M113&lt;&gt;Inputs!$D$13,$C$4-K113,"-"),"-")</f>
        <v>-</v>
      </c>
      <c r="T113" s="6">
        <f>IF(M113=Inputs!$D$9,'Invoice Tracker'!P113-'Invoice Tracker'!K113,"-")</f>
        <v>38</v>
      </c>
      <c r="U113" s="5">
        <f>IF((M113&lt;&gt;Inputs!$D$13),IF($C$4&gt;'Invoice Tracker'!K113+Inputs!$G$22,1,0),0)</f>
        <v>0</v>
      </c>
      <c r="V113" s="14">
        <v>0</v>
      </c>
      <c r="W113" s="5">
        <f t="shared" si="9"/>
        <v>0</v>
      </c>
      <c r="X113" s="1">
        <f>IF((M113&lt;&gt;Inputs!$D$13),IF($C$4&gt;'Invoice Tracker'!K113+Inputs!$G$23,1,0),0)</f>
        <v>0</v>
      </c>
      <c r="Y113" s="14">
        <v>0</v>
      </c>
      <c r="Z113" s="5">
        <f t="shared" si="10"/>
        <v>0</v>
      </c>
      <c r="AA113" s="1">
        <f>IF((M113&lt;&gt;Inputs!$D$13),IF($C$4&gt;'Invoice Tracker'!K113+Inputs!$G$24,1,0),0)</f>
        <v>0</v>
      </c>
      <c r="AB113" s="14">
        <v>0</v>
      </c>
      <c r="AC113" s="5">
        <f t="shared" si="11"/>
        <v>0</v>
      </c>
      <c r="AD113" s="1">
        <f>IF((M113&lt;&gt;Inputs!$D$13),IF($C$4&gt;'Invoice Tracker'!K113+Inputs!$G$25,1,0),0)</f>
        <v>0</v>
      </c>
      <c r="AE113" s="14">
        <v>0</v>
      </c>
      <c r="AF113" s="5">
        <f t="shared" si="12"/>
        <v>0</v>
      </c>
      <c r="AG113" s="1">
        <f>IF((M113&lt;&gt;Inputs!$D$13),IF($C$4&gt;'Invoice Tracker'!K113+Inputs!$G$26,1,0),0)</f>
        <v>0</v>
      </c>
      <c r="AH113" s="14">
        <v>0</v>
      </c>
      <c r="AI113" s="5">
        <f t="shared" si="13"/>
        <v>0</v>
      </c>
      <c r="AJ113" s="1">
        <f>IF((M113&lt;&gt;Inputs!$D$13),IF($C$4&gt;'Invoice Tracker'!K113+Inputs!$G$27,1,0),0)</f>
        <v>0</v>
      </c>
      <c r="AK113" s="14">
        <v>0</v>
      </c>
      <c r="AL113" s="5">
        <f t="shared" si="14"/>
        <v>0</v>
      </c>
    </row>
    <row r="114" spans="2:38" x14ac:dyDescent="0.2">
      <c r="B114" s="11" t="s">
        <v>362</v>
      </c>
      <c r="C114" s="12" t="s">
        <v>26</v>
      </c>
      <c r="D114" s="15">
        <v>43299</v>
      </c>
      <c r="E114" s="11" t="s">
        <v>15</v>
      </c>
      <c r="F114" s="11" t="s">
        <v>151</v>
      </c>
      <c r="G114" s="13">
        <v>24003.825000000001</v>
      </c>
      <c r="H114" s="13">
        <v>28804.59</v>
      </c>
      <c r="I114" s="14" t="s">
        <v>7</v>
      </c>
      <c r="J114" s="15">
        <v>43299</v>
      </c>
      <c r="K114" s="15">
        <v>43329</v>
      </c>
      <c r="L114" s="4" t="str">
        <f>IF(H114&lt;&gt;0,IF(Q114&gt;0,IF($C$4&gt;K114,Inputs!$D$7,Inputs!$D$8),Inputs!$D$9),"-")</f>
        <v>Encaissée</v>
      </c>
      <c r="M114" s="4" t="str">
        <f>IF(H114&lt;&gt;0,IF(O114=0,Inputs!$D$11,IF(AND(O114&gt;0,O114&lt;Q114),Inputs!$D$12,Inputs!$D$13)),"-")</f>
        <v>Encaissée</v>
      </c>
      <c r="N114" s="14" t="s">
        <v>199</v>
      </c>
      <c r="O114" s="13">
        <v>28804.59</v>
      </c>
      <c r="P114" s="15">
        <v>43340</v>
      </c>
      <c r="Q114" s="2">
        <f t="shared" si="15"/>
        <v>0</v>
      </c>
      <c r="R114" s="6" t="str">
        <f>IF(H114&lt;&gt;0,IF(M114&lt;&gt;Inputs!$D$13,$C$4-J114,"-"),"-")</f>
        <v>-</v>
      </c>
      <c r="S114" s="6" t="str">
        <f ca="1">IF(AND(H114&lt;&gt;0,K114&lt;$C$4),IF(M114&lt;&gt;Inputs!$D$13,$C$4-K114,"-"),"-")</f>
        <v>-</v>
      </c>
      <c r="T114" s="6">
        <f>IF(M114=Inputs!$D$9,'Invoice Tracker'!P114-'Invoice Tracker'!K114,"-")</f>
        <v>11</v>
      </c>
      <c r="U114" s="5">
        <f>IF((M114&lt;&gt;Inputs!$D$13),IF($C$4&gt;'Invoice Tracker'!K114+Inputs!$G$22,1,0),0)</f>
        <v>0</v>
      </c>
      <c r="V114" s="14">
        <v>0</v>
      </c>
      <c r="W114" s="5">
        <f t="shared" si="9"/>
        <v>0</v>
      </c>
      <c r="X114" s="1">
        <f>IF((M114&lt;&gt;Inputs!$D$13),IF($C$4&gt;'Invoice Tracker'!K114+Inputs!$G$23,1,0),0)</f>
        <v>0</v>
      </c>
      <c r="Y114" s="14">
        <v>0</v>
      </c>
      <c r="Z114" s="5">
        <f t="shared" si="10"/>
        <v>0</v>
      </c>
      <c r="AA114" s="1">
        <f>IF((M114&lt;&gt;Inputs!$D$13),IF($C$4&gt;'Invoice Tracker'!K114+Inputs!$G$24,1,0),0)</f>
        <v>0</v>
      </c>
      <c r="AB114" s="14">
        <v>0</v>
      </c>
      <c r="AC114" s="5">
        <f t="shared" si="11"/>
        <v>0</v>
      </c>
      <c r="AD114" s="1">
        <f>IF((M114&lt;&gt;Inputs!$D$13),IF($C$4&gt;'Invoice Tracker'!K114+Inputs!$G$25,1,0),0)</f>
        <v>0</v>
      </c>
      <c r="AE114" s="14">
        <v>0</v>
      </c>
      <c r="AF114" s="5">
        <f t="shared" si="12"/>
        <v>0</v>
      </c>
      <c r="AG114" s="1">
        <f>IF((M114&lt;&gt;Inputs!$D$13),IF($C$4&gt;'Invoice Tracker'!K114+Inputs!$G$26,1,0),0)</f>
        <v>0</v>
      </c>
      <c r="AH114" s="14">
        <v>0</v>
      </c>
      <c r="AI114" s="5">
        <f t="shared" si="13"/>
        <v>0</v>
      </c>
      <c r="AJ114" s="1">
        <f>IF((M114&lt;&gt;Inputs!$D$13),IF($C$4&gt;'Invoice Tracker'!K114+Inputs!$G$27,1,0),0)</f>
        <v>0</v>
      </c>
      <c r="AK114" s="14">
        <v>0</v>
      </c>
      <c r="AL114" s="5">
        <f t="shared" si="14"/>
        <v>0</v>
      </c>
    </row>
    <row r="115" spans="2:38" x14ac:dyDescent="0.2">
      <c r="B115" s="11" t="s">
        <v>363</v>
      </c>
      <c r="C115" s="12" t="s">
        <v>8</v>
      </c>
      <c r="D115" s="15">
        <v>43296</v>
      </c>
      <c r="E115" s="11" t="s">
        <v>9</v>
      </c>
      <c r="F115" s="11" t="s">
        <v>152</v>
      </c>
      <c r="G115" s="13">
        <v>25414.758333333335</v>
      </c>
      <c r="H115" s="13">
        <v>30497.71</v>
      </c>
      <c r="I115" s="14" t="s">
        <v>7</v>
      </c>
      <c r="J115" s="15">
        <v>43296</v>
      </c>
      <c r="K115" s="15">
        <v>43326</v>
      </c>
      <c r="L115" s="4" t="str">
        <f>IF(H115&lt;&gt;0,IF(Q115&gt;0,IF($C$4&gt;K115,Inputs!$D$7,Inputs!$D$8),Inputs!$D$9),"-")</f>
        <v>Encaissée</v>
      </c>
      <c r="M115" s="4" t="str">
        <f>IF(H115&lt;&gt;0,IF(O115=0,Inputs!$D$11,IF(AND(O115&gt;0,O115&lt;Q115),Inputs!$D$12,Inputs!$D$13)),"-")</f>
        <v>Encaissée</v>
      </c>
      <c r="N115" s="14" t="s">
        <v>199</v>
      </c>
      <c r="O115" s="13">
        <v>30497.71</v>
      </c>
      <c r="P115" s="15">
        <v>43355</v>
      </c>
      <c r="Q115" s="2">
        <f t="shared" si="15"/>
        <v>0</v>
      </c>
      <c r="R115" s="6" t="str">
        <f>IF(H115&lt;&gt;0,IF(M115&lt;&gt;Inputs!$D$13,$C$4-J115,"-"),"-")</f>
        <v>-</v>
      </c>
      <c r="S115" s="6" t="str">
        <f ca="1">IF(AND(H115&lt;&gt;0,K115&lt;$C$4),IF(M115&lt;&gt;Inputs!$D$13,$C$4-K115,"-"),"-")</f>
        <v>-</v>
      </c>
      <c r="T115" s="6">
        <f>IF(M115=Inputs!$D$9,'Invoice Tracker'!P115-'Invoice Tracker'!K115,"-")</f>
        <v>29</v>
      </c>
      <c r="U115" s="5">
        <f>IF((M115&lt;&gt;Inputs!$D$13),IF($C$4&gt;'Invoice Tracker'!K115+Inputs!$G$22,1,0),0)</f>
        <v>0</v>
      </c>
      <c r="V115" s="14">
        <v>0</v>
      </c>
      <c r="W115" s="5">
        <f t="shared" si="9"/>
        <v>0</v>
      </c>
      <c r="X115" s="1">
        <f>IF((M115&lt;&gt;Inputs!$D$13),IF($C$4&gt;'Invoice Tracker'!K115+Inputs!$G$23,1,0),0)</f>
        <v>0</v>
      </c>
      <c r="Y115" s="14">
        <v>0</v>
      </c>
      <c r="Z115" s="5">
        <f t="shared" si="10"/>
        <v>0</v>
      </c>
      <c r="AA115" s="1">
        <f>IF((M115&lt;&gt;Inputs!$D$13),IF($C$4&gt;'Invoice Tracker'!K115+Inputs!$G$24,1,0),0)</f>
        <v>0</v>
      </c>
      <c r="AB115" s="14">
        <v>0</v>
      </c>
      <c r="AC115" s="5">
        <f t="shared" si="11"/>
        <v>0</v>
      </c>
      <c r="AD115" s="1">
        <f>IF((M115&lt;&gt;Inputs!$D$13),IF($C$4&gt;'Invoice Tracker'!K115+Inputs!$G$25,1,0),0)</f>
        <v>0</v>
      </c>
      <c r="AE115" s="14">
        <v>0</v>
      </c>
      <c r="AF115" s="5">
        <f t="shared" si="12"/>
        <v>0</v>
      </c>
      <c r="AG115" s="1">
        <f>IF((M115&lt;&gt;Inputs!$D$13),IF($C$4&gt;'Invoice Tracker'!K115+Inputs!$G$26,1,0),0)</f>
        <v>0</v>
      </c>
      <c r="AH115" s="14">
        <v>0</v>
      </c>
      <c r="AI115" s="5">
        <f t="shared" si="13"/>
        <v>0</v>
      </c>
      <c r="AJ115" s="1">
        <f>IF((M115&lt;&gt;Inputs!$D$13),IF($C$4&gt;'Invoice Tracker'!K115+Inputs!$G$27,1,0),0)</f>
        <v>0</v>
      </c>
      <c r="AK115" s="14">
        <v>0</v>
      </c>
      <c r="AL115" s="5">
        <f t="shared" si="14"/>
        <v>0</v>
      </c>
    </row>
    <row r="116" spans="2:38" x14ac:dyDescent="0.2">
      <c r="B116" s="11" t="s">
        <v>364</v>
      </c>
      <c r="C116" s="12" t="s">
        <v>25</v>
      </c>
      <c r="D116" s="15">
        <v>43294</v>
      </c>
      <c r="E116" s="11" t="s">
        <v>6</v>
      </c>
      <c r="F116" s="11" t="s">
        <v>153</v>
      </c>
      <c r="G116" s="13">
        <v>29366.075000000001</v>
      </c>
      <c r="H116" s="13">
        <v>35239.29</v>
      </c>
      <c r="I116" s="14" t="s">
        <v>7</v>
      </c>
      <c r="J116" s="15">
        <v>43294</v>
      </c>
      <c r="K116" s="15">
        <v>43324</v>
      </c>
      <c r="L116" s="4" t="str">
        <f>IF(H116&lt;&gt;0,IF(Q116&gt;0,IF($C$4&gt;K116,Inputs!$D$7,Inputs!$D$8),Inputs!$D$9),"-")</f>
        <v>Encaissée</v>
      </c>
      <c r="M116" s="4" t="str">
        <f>IF(H116&lt;&gt;0,IF(O116=0,Inputs!$D$11,IF(AND(O116&gt;0,O116&lt;Q116),Inputs!$D$12,Inputs!$D$13)),"-")</f>
        <v>Encaissée</v>
      </c>
      <c r="N116" s="14" t="s">
        <v>199</v>
      </c>
      <c r="O116" s="13">
        <v>35239.29</v>
      </c>
      <c r="P116" s="15">
        <v>43336</v>
      </c>
      <c r="Q116" s="2">
        <f t="shared" si="15"/>
        <v>0</v>
      </c>
      <c r="R116" s="6" t="str">
        <f>IF(H116&lt;&gt;0,IF(M116&lt;&gt;Inputs!$D$13,$C$4-J116,"-"),"-")</f>
        <v>-</v>
      </c>
      <c r="S116" s="6" t="str">
        <f ca="1">IF(AND(H116&lt;&gt;0,K116&lt;$C$4),IF(M116&lt;&gt;Inputs!$D$13,$C$4-K116,"-"),"-")</f>
        <v>-</v>
      </c>
      <c r="T116" s="6">
        <f>IF(M116=Inputs!$D$9,'Invoice Tracker'!P116-'Invoice Tracker'!K116,"-")</f>
        <v>12</v>
      </c>
      <c r="U116" s="5">
        <f>IF((M116&lt;&gt;Inputs!$D$13),IF($C$4&gt;'Invoice Tracker'!K116+Inputs!$G$22,1,0),0)</f>
        <v>0</v>
      </c>
      <c r="V116" s="14">
        <v>0</v>
      </c>
      <c r="W116" s="5">
        <f t="shared" si="9"/>
        <v>0</v>
      </c>
      <c r="X116" s="1">
        <f>IF((M116&lt;&gt;Inputs!$D$13),IF($C$4&gt;'Invoice Tracker'!K116+Inputs!$G$23,1,0),0)</f>
        <v>0</v>
      </c>
      <c r="Y116" s="14">
        <v>0</v>
      </c>
      <c r="Z116" s="5">
        <f t="shared" si="10"/>
        <v>0</v>
      </c>
      <c r="AA116" s="1">
        <f>IF((M116&lt;&gt;Inputs!$D$13),IF($C$4&gt;'Invoice Tracker'!K116+Inputs!$G$24,1,0),0)</f>
        <v>0</v>
      </c>
      <c r="AB116" s="14">
        <v>0</v>
      </c>
      <c r="AC116" s="5">
        <f t="shared" si="11"/>
        <v>0</v>
      </c>
      <c r="AD116" s="1">
        <f>IF((M116&lt;&gt;Inputs!$D$13),IF($C$4&gt;'Invoice Tracker'!K116+Inputs!$G$25,1,0),0)</f>
        <v>0</v>
      </c>
      <c r="AE116" s="14">
        <v>0</v>
      </c>
      <c r="AF116" s="5">
        <f t="shared" si="12"/>
        <v>0</v>
      </c>
      <c r="AG116" s="1">
        <f>IF((M116&lt;&gt;Inputs!$D$13),IF($C$4&gt;'Invoice Tracker'!K116+Inputs!$G$26,1,0),0)</f>
        <v>0</v>
      </c>
      <c r="AH116" s="14">
        <v>0</v>
      </c>
      <c r="AI116" s="5">
        <f t="shared" si="13"/>
        <v>0</v>
      </c>
      <c r="AJ116" s="1">
        <f>IF((M116&lt;&gt;Inputs!$D$13),IF($C$4&gt;'Invoice Tracker'!K116+Inputs!$G$27,1,0),0)</f>
        <v>0</v>
      </c>
      <c r="AK116" s="14">
        <v>0</v>
      </c>
      <c r="AL116" s="5">
        <f t="shared" si="14"/>
        <v>0</v>
      </c>
    </row>
    <row r="117" spans="2:38" x14ac:dyDescent="0.2">
      <c r="B117" s="11" t="s">
        <v>365</v>
      </c>
      <c r="C117" s="12" t="s">
        <v>33</v>
      </c>
      <c r="D117" s="15">
        <v>43292</v>
      </c>
      <c r="E117" s="11" t="s">
        <v>18</v>
      </c>
      <c r="F117" s="11" t="s">
        <v>154</v>
      </c>
      <c r="G117" s="13">
        <v>9560.0166666666682</v>
      </c>
      <c r="H117" s="13">
        <v>11472.02</v>
      </c>
      <c r="I117" s="14" t="s">
        <v>7</v>
      </c>
      <c r="J117" s="15">
        <v>43292</v>
      </c>
      <c r="K117" s="15">
        <v>43322</v>
      </c>
      <c r="L117" s="4" t="str">
        <f>IF(H117&lt;&gt;0,IF(Q117&gt;0,IF($C$4&gt;K117,Inputs!$D$7,Inputs!$D$8),Inputs!$D$9),"-")</f>
        <v>Encaissée</v>
      </c>
      <c r="M117" s="4" t="str">
        <f>IF(H117&lt;&gt;0,IF(O117=0,Inputs!$D$11,IF(AND(O117&gt;0,O117&lt;Q117),Inputs!$D$12,Inputs!$D$13)),"-")</f>
        <v>Encaissée</v>
      </c>
      <c r="N117" s="14" t="s">
        <v>199</v>
      </c>
      <c r="O117" s="13">
        <v>11472.02</v>
      </c>
      <c r="P117" s="15">
        <v>43358</v>
      </c>
      <c r="Q117" s="2">
        <f t="shared" si="15"/>
        <v>0</v>
      </c>
      <c r="R117" s="6" t="str">
        <f>IF(H117&lt;&gt;0,IF(M117&lt;&gt;Inputs!$D$13,$C$4-J117,"-"),"-")</f>
        <v>-</v>
      </c>
      <c r="S117" s="6" t="str">
        <f ca="1">IF(AND(H117&lt;&gt;0,K117&lt;$C$4),IF(M117&lt;&gt;Inputs!$D$13,$C$4-K117,"-"),"-")</f>
        <v>-</v>
      </c>
      <c r="T117" s="6">
        <f>IF(M117=Inputs!$D$9,'Invoice Tracker'!P117-'Invoice Tracker'!K117,"-")</f>
        <v>36</v>
      </c>
      <c r="U117" s="5">
        <f>IF((M117&lt;&gt;Inputs!$D$13),IF($C$4&gt;'Invoice Tracker'!K117+Inputs!$G$22,1,0),0)</f>
        <v>0</v>
      </c>
      <c r="V117" s="14">
        <v>0</v>
      </c>
      <c r="W117" s="5">
        <f t="shared" si="9"/>
        <v>0</v>
      </c>
      <c r="X117" s="1">
        <f>IF((M117&lt;&gt;Inputs!$D$13),IF($C$4&gt;'Invoice Tracker'!K117+Inputs!$G$23,1,0),0)</f>
        <v>0</v>
      </c>
      <c r="Y117" s="14">
        <v>0</v>
      </c>
      <c r="Z117" s="5">
        <f t="shared" si="10"/>
        <v>0</v>
      </c>
      <c r="AA117" s="1">
        <f>IF((M117&lt;&gt;Inputs!$D$13),IF($C$4&gt;'Invoice Tracker'!K117+Inputs!$G$24,1,0),0)</f>
        <v>0</v>
      </c>
      <c r="AB117" s="14">
        <v>0</v>
      </c>
      <c r="AC117" s="5">
        <f t="shared" si="11"/>
        <v>0</v>
      </c>
      <c r="AD117" s="1">
        <f>IF((M117&lt;&gt;Inputs!$D$13),IF($C$4&gt;'Invoice Tracker'!K117+Inputs!$G$25,1,0),0)</f>
        <v>0</v>
      </c>
      <c r="AE117" s="14">
        <v>0</v>
      </c>
      <c r="AF117" s="5">
        <f t="shared" si="12"/>
        <v>0</v>
      </c>
      <c r="AG117" s="1">
        <f>IF((M117&lt;&gt;Inputs!$D$13),IF($C$4&gt;'Invoice Tracker'!K117+Inputs!$G$26,1,0),0)</f>
        <v>0</v>
      </c>
      <c r="AH117" s="14">
        <v>0</v>
      </c>
      <c r="AI117" s="5">
        <f t="shared" si="13"/>
        <v>0</v>
      </c>
      <c r="AJ117" s="1">
        <f>IF((M117&lt;&gt;Inputs!$D$13),IF($C$4&gt;'Invoice Tracker'!K117+Inputs!$G$27,1,0),0)</f>
        <v>0</v>
      </c>
      <c r="AK117" s="14">
        <v>0</v>
      </c>
      <c r="AL117" s="5">
        <f t="shared" si="14"/>
        <v>0</v>
      </c>
    </row>
    <row r="118" spans="2:38" x14ac:dyDescent="0.2">
      <c r="B118" s="11" t="s">
        <v>366</v>
      </c>
      <c r="C118" s="12" t="s">
        <v>35</v>
      </c>
      <c r="D118" s="15">
        <v>43290</v>
      </c>
      <c r="E118" s="11" t="s">
        <v>9</v>
      </c>
      <c r="F118" s="11" t="s">
        <v>155</v>
      </c>
      <c r="G118" s="13">
        <v>35812.741666666669</v>
      </c>
      <c r="H118" s="13">
        <v>42975.29</v>
      </c>
      <c r="I118" s="14" t="s">
        <v>7</v>
      </c>
      <c r="J118" s="15">
        <v>43290</v>
      </c>
      <c r="K118" s="15">
        <v>43320</v>
      </c>
      <c r="L118" s="4" t="str">
        <f>IF(H118&lt;&gt;0,IF(Q118&gt;0,IF($C$4&gt;K118,Inputs!$D$7,Inputs!$D$8),Inputs!$D$9),"-")</f>
        <v>Encaissée</v>
      </c>
      <c r="M118" s="4" t="str">
        <f>IF(H118&lt;&gt;0,IF(O118=0,Inputs!$D$11,IF(AND(O118&gt;0,O118&lt;Q118),Inputs!$D$12,Inputs!$D$13)),"-")</f>
        <v>Encaissée</v>
      </c>
      <c r="N118" s="14" t="s">
        <v>199</v>
      </c>
      <c r="O118" s="13">
        <v>42975.29</v>
      </c>
      <c r="P118" s="15">
        <v>43350</v>
      </c>
      <c r="Q118" s="2">
        <f t="shared" si="15"/>
        <v>0</v>
      </c>
      <c r="R118" s="6" t="str">
        <f>IF(H118&lt;&gt;0,IF(M118&lt;&gt;Inputs!$D$13,$C$4-J118,"-"),"-")</f>
        <v>-</v>
      </c>
      <c r="S118" s="6" t="str">
        <f ca="1">IF(AND(H118&lt;&gt;0,K118&lt;$C$4),IF(M118&lt;&gt;Inputs!$D$13,$C$4-K118,"-"),"-")</f>
        <v>-</v>
      </c>
      <c r="T118" s="6">
        <f>IF(M118=Inputs!$D$9,'Invoice Tracker'!P118-'Invoice Tracker'!K118,"-")</f>
        <v>30</v>
      </c>
      <c r="U118" s="5">
        <f>IF((M118&lt;&gt;Inputs!$D$13),IF($C$4&gt;'Invoice Tracker'!K118+Inputs!$G$22,1,0),0)</f>
        <v>0</v>
      </c>
      <c r="V118" s="14">
        <v>0</v>
      </c>
      <c r="W118" s="5">
        <f t="shared" si="9"/>
        <v>0</v>
      </c>
      <c r="X118" s="1">
        <f>IF((M118&lt;&gt;Inputs!$D$13),IF($C$4&gt;'Invoice Tracker'!K118+Inputs!$G$23,1,0),0)</f>
        <v>0</v>
      </c>
      <c r="Y118" s="14">
        <v>0</v>
      </c>
      <c r="Z118" s="5">
        <f t="shared" si="10"/>
        <v>0</v>
      </c>
      <c r="AA118" s="1">
        <f>IF((M118&lt;&gt;Inputs!$D$13),IF($C$4&gt;'Invoice Tracker'!K118+Inputs!$G$24,1,0),0)</f>
        <v>0</v>
      </c>
      <c r="AB118" s="14">
        <v>0</v>
      </c>
      <c r="AC118" s="5">
        <f t="shared" si="11"/>
        <v>0</v>
      </c>
      <c r="AD118" s="1">
        <f>IF((M118&lt;&gt;Inputs!$D$13),IF($C$4&gt;'Invoice Tracker'!K118+Inputs!$G$25,1,0),0)</f>
        <v>0</v>
      </c>
      <c r="AE118" s="14">
        <v>0</v>
      </c>
      <c r="AF118" s="5">
        <f t="shared" si="12"/>
        <v>0</v>
      </c>
      <c r="AG118" s="1">
        <f>IF((M118&lt;&gt;Inputs!$D$13),IF($C$4&gt;'Invoice Tracker'!K118+Inputs!$G$26,1,0),0)</f>
        <v>0</v>
      </c>
      <c r="AH118" s="14">
        <v>0</v>
      </c>
      <c r="AI118" s="5">
        <f t="shared" si="13"/>
        <v>0</v>
      </c>
      <c r="AJ118" s="1">
        <f>IF((M118&lt;&gt;Inputs!$D$13),IF($C$4&gt;'Invoice Tracker'!K118+Inputs!$G$27,1,0),0)</f>
        <v>0</v>
      </c>
      <c r="AK118" s="14">
        <v>0</v>
      </c>
      <c r="AL118" s="5">
        <f t="shared" si="14"/>
        <v>0</v>
      </c>
    </row>
    <row r="119" spans="2:38" x14ac:dyDescent="0.2">
      <c r="B119" s="11" t="s">
        <v>367</v>
      </c>
      <c r="C119" s="12" t="s">
        <v>8</v>
      </c>
      <c r="D119" s="15">
        <v>43288</v>
      </c>
      <c r="E119" s="11" t="s">
        <v>9</v>
      </c>
      <c r="F119" s="11" t="s">
        <v>156</v>
      </c>
      <c r="G119" s="13">
        <v>41139.208333333336</v>
      </c>
      <c r="H119" s="13">
        <v>49367.05</v>
      </c>
      <c r="I119" s="14" t="s">
        <v>7</v>
      </c>
      <c r="J119" s="15">
        <v>43288</v>
      </c>
      <c r="K119" s="15">
        <v>43318</v>
      </c>
      <c r="L119" s="4" t="str">
        <f>IF(H119&lt;&gt;0,IF(Q119&gt;0,IF($C$4&gt;K119,Inputs!$D$7,Inputs!$D$8),Inputs!$D$9),"-")</f>
        <v>Encaissée</v>
      </c>
      <c r="M119" s="4" t="str">
        <f>IF(H119&lt;&gt;0,IF(O119=0,Inputs!$D$11,IF(AND(O119&gt;0,O119&lt;Q119),Inputs!$D$12,Inputs!$D$13)),"-")</f>
        <v>Encaissée</v>
      </c>
      <c r="N119" s="14" t="s">
        <v>199</v>
      </c>
      <c r="O119" s="13">
        <v>49367.05</v>
      </c>
      <c r="P119" s="15">
        <v>43341</v>
      </c>
      <c r="Q119" s="2">
        <f t="shared" si="15"/>
        <v>0</v>
      </c>
      <c r="R119" s="6" t="str">
        <f>IF(H119&lt;&gt;0,IF(M119&lt;&gt;Inputs!$D$13,$C$4-J119,"-"),"-")</f>
        <v>-</v>
      </c>
      <c r="S119" s="6" t="str">
        <f ca="1">IF(AND(H119&lt;&gt;0,K119&lt;$C$4),IF(M119&lt;&gt;Inputs!$D$13,$C$4-K119,"-"),"-")</f>
        <v>-</v>
      </c>
      <c r="T119" s="6">
        <f>IF(M119=Inputs!$D$9,'Invoice Tracker'!P119-'Invoice Tracker'!K119,"-")</f>
        <v>23</v>
      </c>
      <c r="U119" s="5">
        <f>IF((M119&lt;&gt;Inputs!$D$13),IF($C$4&gt;'Invoice Tracker'!K119+Inputs!$G$22,1,0),0)</f>
        <v>0</v>
      </c>
      <c r="V119" s="14">
        <v>0</v>
      </c>
      <c r="W119" s="5">
        <f t="shared" si="9"/>
        <v>0</v>
      </c>
      <c r="X119" s="1">
        <f>IF((M119&lt;&gt;Inputs!$D$13),IF($C$4&gt;'Invoice Tracker'!K119+Inputs!$G$23,1,0),0)</f>
        <v>0</v>
      </c>
      <c r="Y119" s="14">
        <v>0</v>
      </c>
      <c r="Z119" s="5">
        <f t="shared" si="10"/>
        <v>0</v>
      </c>
      <c r="AA119" s="1">
        <f>IF((M119&lt;&gt;Inputs!$D$13),IF($C$4&gt;'Invoice Tracker'!K119+Inputs!$G$24,1,0),0)</f>
        <v>0</v>
      </c>
      <c r="AB119" s="14">
        <v>0</v>
      </c>
      <c r="AC119" s="5">
        <f t="shared" si="11"/>
        <v>0</v>
      </c>
      <c r="AD119" s="1">
        <f>IF((M119&lt;&gt;Inputs!$D$13),IF($C$4&gt;'Invoice Tracker'!K119+Inputs!$G$25,1,0),0)</f>
        <v>0</v>
      </c>
      <c r="AE119" s="14">
        <v>0</v>
      </c>
      <c r="AF119" s="5">
        <f t="shared" si="12"/>
        <v>0</v>
      </c>
      <c r="AG119" s="1">
        <f>IF((M119&lt;&gt;Inputs!$D$13),IF($C$4&gt;'Invoice Tracker'!K119+Inputs!$G$26,1,0),0)</f>
        <v>0</v>
      </c>
      <c r="AH119" s="14">
        <v>0</v>
      </c>
      <c r="AI119" s="5">
        <f t="shared" si="13"/>
        <v>0</v>
      </c>
      <c r="AJ119" s="1">
        <f>IF((M119&lt;&gt;Inputs!$D$13),IF($C$4&gt;'Invoice Tracker'!K119+Inputs!$G$27,1,0),0)</f>
        <v>0</v>
      </c>
      <c r="AK119" s="14">
        <v>0</v>
      </c>
      <c r="AL119" s="5">
        <f t="shared" si="14"/>
        <v>0</v>
      </c>
    </row>
    <row r="120" spans="2:38" x14ac:dyDescent="0.2">
      <c r="B120" s="11" t="s">
        <v>368</v>
      </c>
      <c r="C120" s="12" t="s">
        <v>28</v>
      </c>
      <c r="D120" s="15">
        <v>43286</v>
      </c>
      <c r="E120" s="11" t="s">
        <v>34</v>
      </c>
      <c r="F120" s="11" t="s">
        <v>157</v>
      </c>
      <c r="G120" s="13">
        <v>29192.241666666669</v>
      </c>
      <c r="H120" s="13">
        <v>35030.69</v>
      </c>
      <c r="I120" s="14" t="s">
        <v>7</v>
      </c>
      <c r="J120" s="15">
        <v>43286</v>
      </c>
      <c r="K120" s="15">
        <v>43316</v>
      </c>
      <c r="L120" s="4" t="str">
        <f ca="1">IF(H120&lt;&gt;0,IF(Q120&gt;0,IF($C$4&gt;K120,Inputs!$D$7,Inputs!$D$8),Inputs!$D$9),"-")</f>
        <v>Echue</v>
      </c>
      <c r="M120" s="4" t="str">
        <f>IF(H120&lt;&gt;0,IF(O120=0,Inputs!$D$11,IF(AND(O120&gt;0,O120&lt;Q120),Inputs!$D$12,Inputs!$D$13)),"-")</f>
        <v>Impayée</v>
      </c>
      <c r="N120" s="14" t="s">
        <v>204</v>
      </c>
      <c r="O120" s="13">
        <v>0</v>
      </c>
      <c r="P120" s="13"/>
      <c r="Q120" s="2">
        <f t="shared" si="15"/>
        <v>35030.69</v>
      </c>
      <c r="R120" s="6">
        <f ca="1">IF(H120&lt;&gt;0,IF(M120&lt;&gt;Inputs!$D$13,$C$4-J120,"-"),"-")</f>
        <v>665</v>
      </c>
      <c r="S120" s="6">
        <f ca="1">IF(AND(H120&lt;&gt;0,K120&lt;$C$4),IF(M120&lt;&gt;Inputs!$D$13,$C$4-K120,"-"),"-")</f>
        <v>635</v>
      </c>
      <c r="T120" s="6" t="str">
        <f>IF(M120=Inputs!$D$9,'Invoice Tracker'!P120-'Invoice Tracker'!K120,"-")</f>
        <v>-</v>
      </c>
      <c r="U120" s="5">
        <f ca="1">IF((M120&lt;&gt;Inputs!$D$13),IF($C$4&gt;'Invoice Tracker'!K120+Inputs!$G$22,1,0),0)</f>
        <v>1</v>
      </c>
      <c r="V120" s="14">
        <v>0</v>
      </c>
      <c r="W120" s="5">
        <f t="shared" ca="1" si="9"/>
        <v>1</v>
      </c>
      <c r="X120" s="1">
        <f ca="1">IF((M120&lt;&gt;Inputs!$D$13),IF($C$4&gt;'Invoice Tracker'!K120+Inputs!$G$23,1,0),0)</f>
        <v>1</v>
      </c>
      <c r="Y120" s="14">
        <v>0</v>
      </c>
      <c r="Z120" s="5">
        <f t="shared" ca="1" si="10"/>
        <v>1</v>
      </c>
      <c r="AA120" s="1">
        <f ca="1">IF((M120&lt;&gt;Inputs!$D$13),IF($C$4&gt;'Invoice Tracker'!K120+Inputs!$G$24,1,0),0)</f>
        <v>1</v>
      </c>
      <c r="AB120" s="14">
        <v>0</v>
      </c>
      <c r="AC120" s="5">
        <f t="shared" ca="1" si="11"/>
        <v>1</v>
      </c>
      <c r="AD120" s="1">
        <f ca="1">IF((M120&lt;&gt;Inputs!$D$13),IF($C$4&gt;'Invoice Tracker'!K120+Inputs!$G$25,1,0),0)</f>
        <v>1</v>
      </c>
      <c r="AE120" s="14">
        <v>0</v>
      </c>
      <c r="AF120" s="5">
        <f t="shared" ca="1" si="12"/>
        <v>1</v>
      </c>
      <c r="AG120" s="1">
        <f ca="1">IF((M120&lt;&gt;Inputs!$D$13),IF($C$4&gt;'Invoice Tracker'!K120+Inputs!$G$26,1,0),0)</f>
        <v>1</v>
      </c>
      <c r="AH120" s="14">
        <v>0</v>
      </c>
      <c r="AI120" s="5">
        <f t="shared" ca="1" si="13"/>
        <v>1</v>
      </c>
      <c r="AJ120" s="1">
        <f ca="1">IF((M120&lt;&gt;Inputs!$D$13),IF($C$4&gt;'Invoice Tracker'!K120+Inputs!$G$27,1,0),0)</f>
        <v>1</v>
      </c>
      <c r="AK120" s="14">
        <v>0</v>
      </c>
      <c r="AL120" s="5">
        <f t="shared" ca="1" si="14"/>
        <v>1</v>
      </c>
    </row>
    <row r="121" spans="2:38" x14ac:dyDescent="0.2">
      <c r="B121" s="11" t="s">
        <v>369</v>
      </c>
      <c r="C121" s="12" t="s">
        <v>14</v>
      </c>
      <c r="D121" s="15">
        <v>43284</v>
      </c>
      <c r="E121" s="11" t="s">
        <v>34</v>
      </c>
      <c r="F121" s="11" t="s">
        <v>158</v>
      </c>
      <c r="G121" s="13">
        <v>7089.6500000000005</v>
      </c>
      <c r="H121" s="13">
        <v>8507.58</v>
      </c>
      <c r="I121" s="14" t="s">
        <v>7</v>
      </c>
      <c r="J121" s="15">
        <v>43284</v>
      </c>
      <c r="K121" s="15">
        <v>43314</v>
      </c>
      <c r="L121" s="4" t="str">
        <f>IF(H121&lt;&gt;0,IF(Q121&gt;0,IF($C$4&gt;K121,Inputs!$D$7,Inputs!$D$8),Inputs!$D$9),"-")</f>
        <v>Encaissée</v>
      </c>
      <c r="M121" s="4" t="str">
        <f>IF(H121&lt;&gt;0,IF(O121=0,Inputs!$D$11,IF(AND(O121&gt;0,O121&lt;Q121),Inputs!$D$12,Inputs!$D$13)),"-")</f>
        <v>Encaissée</v>
      </c>
      <c r="N121" s="14" t="s">
        <v>199</v>
      </c>
      <c r="O121" s="13">
        <v>8507.58</v>
      </c>
      <c r="P121" s="15">
        <v>43317</v>
      </c>
      <c r="Q121" s="2">
        <f t="shared" si="15"/>
        <v>0</v>
      </c>
      <c r="R121" s="6" t="str">
        <f>IF(H121&lt;&gt;0,IF(M121&lt;&gt;Inputs!$D$13,$C$4-J121,"-"),"-")</f>
        <v>-</v>
      </c>
      <c r="S121" s="6" t="str">
        <f ca="1">IF(AND(H121&lt;&gt;0,K121&lt;$C$4),IF(M121&lt;&gt;Inputs!$D$13,$C$4-K121,"-"),"-")</f>
        <v>-</v>
      </c>
      <c r="T121" s="6">
        <f>IF(M121=Inputs!$D$9,'Invoice Tracker'!P121-'Invoice Tracker'!K121,"-")</f>
        <v>3</v>
      </c>
      <c r="U121" s="5">
        <f>IF((M121&lt;&gt;Inputs!$D$13),IF($C$4&gt;'Invoice Tracker'!K121+Inputs!$G$22,1,0),0)</f>
        <v>0</v>
      </c>
      <c r="V121" s="14">
        <v>0</v>
      </c>
      <c r="W121" s="5">
        <f t="shared" si="9"/>
        <v>0</v>
      </c>
      <c r="X121" s="1">
        <f>IF((M121&lt;&gt;Inputs!$D$13),IF($C$4&gt;'Invoice Tracker'!K121+Inputs!$G$23,1,0),0)</f>
        <v>0</v>
      </c>
      <c r="Y121" s="14">
        <v>0</v>
      </c>
      <c r="Z121" s="5">
        <f t="shared" si="10"/>
        <v>0</v>
      </c>
      <c r="AA121" s="1">
        <f>IF((M121&lt;&gt;Inputs!$D$13),IF($C$4&gt;'Invoice Tracker'!K121+Inputs!$G$24,1,0),0)</f>
        <v>0</v>
      </c>
      <c r="AB121" s="14">
        <v>0</v>
      </c>
      <c r="AC121" s="5">
        <f t="shared" si="11"/>
        <v>0</v>
      </c>
      <c r="AD121" s="1">
        <f>IF((M121&lt;&gt;Inputs!$D$13),IF($C$4&gt;'Invoice Tracker'!K121+Inputs!$G$25,1,0),0)</f>
        <v>0</v>
      </c>
      <c r="AE121" s="14">
        <v>0</v>
      </c>
      <c r="AF121" s="5">
        <f t="shared" si="12"/>
        <v>0</v>
      </c>
      <c r="AG121" s="1">
        <f>IF((M121&lt;&gt;Inputs!$D$13),IF($C$4&gt;'Invoice Tracker'!K121+Inputs!$G$26,1,0),0)</f>
        <v>0</v>
      </c>
      <c r="AH121" s="14">
        <v>0</v>
      </c>
      <c r="AI121" s="5">
        <f t="shared" si="13"/>
        <v>0</v>
      </c>
      <c r="AJ121" s="1">
        <f>IF((M121&lt;&gt;Inputs!$D$13),IF($C$4&gt;'Invoice Tracker'!K121+Inputs!$G$27,1,0),0)</f>
        <v>0</v>
      </c>
      <c r="AK121" s="14">
        <v>0</v>
      </c>
      <c r="AL121" s="5">
        <f t="shared" si="14"/>
        <v>0</v>
      </c>
    </row>
    <row r="122" spans="2:38" x14ac:dyDescent="0.2">
      <c r="B122" s="11" t="s">
        <v>370</v>
      </c>
      <c r="C122" s="12" t="s">
        <v>31</v>
      </c>
      <c r="D122" s="15">
        <v>43282</v>
      </c>
      <c r="E122" s="11" t="s">
        <v>34</v>
      </c>
      <c r="F122" s="11" t="s">
        <v>159</v>
      </c>
      <c r="G122" s="13">
        <v>21086.7</v>
      </c>
      <c r="H122" s="13">
        <v>25304.04</v>
      </c>
      <c r="I122" s="14" t="s">
        <v>7</v>
      </c>
      <c r="J122" s="15">
        <v>43282</v>
      </c>
      <c r="K122" s="15">
        <v>43312</v>
      </c>
      <c r="L122" s="4" t="str">
        <f>IF(H122&lt;&gt;0,IF(Q122&gt;0,IF($C$4&gt;K122,Inputs!$D$7,Inputs!$D$8),Inputs!$D$9),"-")</f>
        <v>Encaissée</v>
      </c>
      <c r="M122" s="4" t="str">
        <f>IF(H122&lt;&gt;0,IF(O122=0,Inputs!$D$11,IF(AND(O122&gt;0,O122&lt;Q122),Inputs!$D$12,Inputs!$D$13)),"-")</f>
        <v>Encaissée</v>
      </c>
      <c r="N122" s="14" t="s">
        <v>199</v>
      </c>
      <c r="O122" s="13">
        <v>25304.04</v>
      </c>
      <c r="P122" s="15">
        <v>43350</v>
      </c>
      <c r="Q122" s="2">
        <f t="shared" si="15"/>
        <v>0</v>
      </c>
      <c r="R122" s="6" t="str">
        <f>IF(H122&lt;&gt;0,IF(M122&lt;&gt;Inputs!$D$13,$C$4-J122,"-"),"-")</f>
        <v>-</v>
      </c>
      <c r="S122" s="6" t="str">
        <f ca="1">IF(AND(H122&lt;&gt;0,K122&lt;$C$4),IF(M122&lt;&gt;Inputs!$D$13,$C$4-K122,"-"),"-")</f>
        <v>-</v>
      </c>
      <c r="T122" s="6">
        <f>IF(M122=Inputs!$D$9,'Invoice Tracker'!P122-'Invoice Tracker'!K122,"-")</f>
        <v>38</v>
      </c>
      <c r="U122" s="5">
        <f>IF((M122&lt;&gt;Inputs!$D$13),IF($C$4&gt;'Invoice Tracker'!K122+Inputs!$G$22,1,0),0)</f>
        <v>0</v>
      </c>
      <c r="V122" s="14">
        <v>0</v>
      </c>
      <c r="W122" s="5">
        <f t="shared" si="9"/>
        <v>0</v>
      </c>
      <c r="X122" s="1">
        <f>IF((M122&lt;&gt;Inputs!$D$13),IF($C$4&gt;'Invoice Tracker'!K122+Inputs!$G$23,1,0),0)</f>
        <v>0</v>
      </c>
      <c r="Y122" s="14">
        <v>0</v>
      </c>
      <c r="Z122" s="5">
        <f t="shared" si="10"/>
        <v>0</v>
      </c>
      <c r="AA122" s="1">
        <f>IF((M122&lt;&gt;Inputs!$D$13),IF($C$4&gt;'Invoice Tracker'!K122+Inputs!$G$24,1,0),0)</f>
        <v>0</v>
      </c>
      <c r="AB122" s="14">
        <v>0</v>
      </c>
      <c r="AC122" s="5">
        <f t="shared" si="11"/>
        <v>0</v>
      </c>
      <c r="AD122" s="1">
        <f>IF((M122&lt;&gt;Inputs!$D$13),IF($C$4&gt;'Invoice Tracker'!K122+Inputs!$G$25,1,0),0)</f>
        <v>0</v>
      </c>
      <c r="AE122" s="14">
        <v>0</v>
      </c>
      <c r="AF122" s="5">
        <f t="shared" si="12"/>
        <v>0</v>
      </c>
      <c r="AG122" s="1">
        <f>IF((M122&lt;&gt;Inputs!$D$13),IF($C$4&gt;'Invoice Tracker'!K122+Inputs!$G$26,1,0),0)</f>
        <v>0</v>
      </c>
      <c r="AH122" s="14">
        <v>0</v>
      </c>
      <c r="AI122" s="5">
        <f t="shared" si="13"/>
        <v>0</v>
      </c>
      <c r="AJ122" s="1">
        <f>IF((M122&lt;&gt;Inputs!$D$13),IF($C$4&gt;'Invoice Tracker'!K122+Inputs!$G$27,1,0),0)</f>
        <v>0</v>
      </c>
      <c r="AK122" s="14">
        <v>0</v>
      </c>
      <c r="AL122" s="5">
        <f t="shared" si="14"/>
        <v>0</v>
      </c>
    </row>
    <row r="123" spans="2:38" x14ac:dyDescent="0.2">
      <c r="B123" s="11" t="s">
        <v>371</v>
      </c>
      <c r="C123" s="12" t="s">
        <v>25</v>
      </c>
      <c r="D123" s="15">
        <v>43279</v>
      </c>
      <c r="E123" s="11" t="s">
        <v>34</v>
      </c>
      <c r="F123" s="11" t="s">
        <v>160</v>
      </c>
      <c r="G123" s="13">
        <v>4271.4250000000002</v>
      </c>
      <c r="H123" s="13">
        <v>5125.71</v>
      </c>
      <c r="I123" s="14" t="s">
        <v>7</v>
      </c>
      <c r="J123" s="15">
        <v>43279</v>
      </c>
      <c r="K123" s="15">
        <v>43309</v>
      </c>
      <c r="L123" s="4" t="str">
        <f>IF(H123&lt;&gt;0,IF(Q123&gt;0,IF($C$4&gt;K123,Inputs!$D$7,Inputs!$D$8),Inputs!$D$9),"-")</f>
        <v>Encaissée</v>
      </c>
      <c r="M123" s="4" t="str">
        <f>IF(H123&lt;&gt;0,IF(O123=0,Inputs!$D$11,IF(AND(O123&gt;0,O123&lt;Q123),Inputs!$D$12,Inputs!$D$13)),"-")</f>
        <v>Encaissée</v>
      </c>
      <c r="N123" s="14" t="s">
        <v>199</v>
      </c>
      <c r="O123" s="13">
        <v>5125.71</v>
      </c>
      <c r="P123" s="15">
        <v>43340</v>
      </c>
      <c r="Q123" s="2">
        <f t="shared" si="15"/>
        <v>0</v>
      </c>
      <c r="R123" s="6" t="str">
        <f>IF(H123&lt;&gt;0,IF(M123&lt;&gt;Inputs!$D$13,$C$4-J123,"-"),"-")</f>
        <v>-</v>
      </c>
      <c r="S123" s="6" t="str">
        <f ca="1">IF(AND(H123&lt;&gt;0,K123&lt;$C$4),IF(M123&lt;&gt;Inputs!$D$13,$C$4-K123,"-"),"-")</f>
        <v>-</v>
      </c>
      <c r="T123" s="6">
        <f>IF(M123=Inputs!$D$9,'Invoice Tracker'!P123-'Invoice Tracker'!K123,"-")</f>
        <v>31</v>
      </c>
      <c r="U123" s="5">
        <f>IF((M123&lt;&gt;Inputs!$D$13),IF($C$4&gt;'Invoice Tracker'!K123+Inputs!$G$22,1,0),0)</f>
        <v>0</v>
      </c>
      <c r="V123" s="14">
        <v>0</v>
      </c>
      <c r="W123" s="5">
        <f t="shared" si="9"/>
        <v>0</v>
      </c>
      <c r="X123" s="1">
        <f>IF((M123&lt;&gt;Inputs!$D$13),IF($C$4&gt;'Invoice Tracker'!K123+Inputs!$G$23,1,0),0)</f>
        <v>0</v>
      </c>
      <c r="Y123" s="14">
        <v>0</v>
      </c>
      <c r="Z123" s="5">
        <f t="shared" si="10"/>
        <v>0</v>
      </c>
      <c r="AA123" s="1">
        <f>IF((M123&lt;&gt;Inputs!$D$13),IF($C$4&gt;'Invoice Tracker'!K123+Inputs!$G$24,1,0),0)</f>
        <v>0</v>
      </c>
      <c r="AB123" s="14">
        <v>0</v>
      </c>
      <c r="AC123" s="5">
        <f t="shared" si="11"/>
        <v>0</v>
      </c>
      <c r="AD123" s="1">
        <f>IF((M123&lt;&gt;Inputs!$D$13),IF($C$4&gt;'Invoice Tracker'!K123+Inputs!$G$25,1,0),0)</f>
        <v>0</v>
      </c>
      <c r="AE123" s="14">
        <v>0</v>
      </c>
      <c r="AF123" s="5">
        <f t="shared" si="12"/>
        <v>0</v>
      </c>
      <c r="AG123" s="1">
        <f>IF((M123&lt;&gt;Inputs!$D$13),IF($C$4&gt;'Invoice Tracker'!K123+Inputs!$G$26,1,0),0)</f>
        <v>0</v>
      </c>
      <c r="AH123" s="14">
        <v>0</v>
      </c>
      <c r="AI123" s="5">
        <f t="shared" si="13"/>
        <v>0</v>
      </c>
      <c r="AJ123" s="1">
        <f>IF((M123&lt;&gt;Inputs!$D$13),IF($C$4&gt;'Invoice Tracker'!K123+Inputs!$G$27,1,0),0)</f>
        <v>0</v>
      </c>
      <c r="AK123" s="14">
        <v>0</v>
      </c>
      <c r="AL123" s="5">
        <f t="shared" si="14"/>
        <v>0</v>
      </c>
    </row>
    <row r="124" spans="2:38" x14ac:dyDescent="0.2">
      <c r="B124" s="11" t="s">
        <v>372</v>
      </c>
      <c r="C124" s="12" t="s">
        <v>8</v>
      </c>
      <c r="D124" s="15">
        <v>43277</v>
      </c>
      <c r="E124" s="11" t="s">
        <v>18</v>
      </c>
      <c r="F124" s="11" t="s">
        <v>161</v>
      </c>
      <c r="G124" s="13">
        <v>2300.3000000000002</v>
      </c>
      <c r="H124" s="13">
        <v>2760.36</v>
      </c>
      <c r="I124" s="14" t="s">
        <v>7</v>
      </c>
      <c r="J124" s="15">
        <v>43277</v>
      </c>
      <c r="K124" s="15">
        <v>43307</v>
      </c>
      <c r="L124" s="4" t="str">
        <f>IF(H124&lt;&gt;0,IF(Q124&gt;0,IF($C$4&gt;K124,Inputs!$D$7,Inputs!$D$8),Inputs!$D$9),"-")</f>
        <v>Encaissée</v>
      </c>
      <c r="M124" s="4" t="str">
        <f>IF(H124&lt;&gt;0,IF(O124=0,Inputs!$D$11,IF(AND(O124&gt;0,O124&lt;Q124),Inputs!$D$12,Inputs!$D$13)),"-")</f>
        <v>Encaissée</v>
      </c>
      <c r="N124" s="14" t="s">
        <v>199</v>
      </c>
      <c r="O124" s="13">
        <v>2760.36</v>
      </c>
      <c r="P124" s="15">
        <v>43326</v>
      </c>
      <c r="Q124" s="2">
        <f t="shared" si="15"/>
        <v>0</v>
      </c>
      <c r="R124" s="6" t="str">
        <f>IF(H124&lt;&gt;0,IF(M124&lt;&gt;Inputs!$D$13,$C$4-J124,"-"),"-")</f>
        <v>-</v>
      </c>
      <c r="S124" s="6" t="str">
        <f ca="1">IF(AND(H124&lt;&gt;0,K124&lt;$C$4),IF(M124&lt;&gt;Inputs!$D$13,$C$4-K124,"-"),"-")</f>
        <v>-</v>
      </c>
      <c r="T124" s="6">
        <f>IF(M124=Inputs!$D$9,'Invoice Tracker'!P124-'Invoice Tracker'!K124,"-")</f>
        <v>19</v>
      </c>
      <c r="U124" s="5">
        <f>IF((M124&lt;&gt;Inputs!$D$13),IF($C$4&gt;'Invoice Tracker'!K124+Inputs!$G$22,1,0),0)</f>
        <v>0</v>
      </c>
      <c r="V124" s="14">
        <v>0</v>
      </c>
      <c r="W124" s="5">
        <f t="shared" si="9"/>
        <v>0</v>
      </c>
      <c r="X124" s="1">
        <f>IF((M124&lt;&gt;Inputs!$D$13),IF($C$4&gt;'Invoice Tracker'!K124+Inputs!$G$23,1,0),0)</f>
        <v>0</v>
      </c>
      <c r="Y124" s="14">
        <v>0</v>
      </c>
      <c r="Z124" s="5">
        <f t="shared" si="10"/>
        <v>0</v>
      </c>
      <c r="AA124" s="1">
        <f>IF((M124&lt;&gt;Inputs!$D$13),IF($C$4&gt;'Invoice Tracker'!K124+Inputs!$G$24,1,0),0)</f>
        <v>0</v>
      </c>
      <c r="AB124" s="14">
        <v>0</v>
      </c>
      <c r="AC124" s="5">
        <f t="shared" si="11"/>
        <v>0</v>
      </c>
      <c r="AD124" s="1">
        <f>IF((M124&lt;&gt;Inputs!$D$13),IF($C$4&gt;'Invoice Tracker'!K124+Inputs!$G$25,1,0),0)</f>
        <v>0</v>
      </c>
      <c r="AE124" s="14">
        <v>0</v>
      </c>
      <c r="AF124" s="5">
        <f t="shared" si="12"/>
        <v>0</v>
      </c>
      <c r="AG124" s="1">
        <f>IF((M124&lt;&gt;Inputs!$D$13),IF($C$4&gt;'Invoice Tracker'!K124+Inputs!$G$26,1,0),0)</f>
        <v>0</v>
      </c>
      <c r="AH124" s="14">
        <v>0</v>
      </c>
      <c r="AI124" s="5">
        <f t="shared" si="13"/>
        <v>0</v>
      </c>
      <c r="AJ124" s="1">
        <f>IF((M124&lt;&gt;Inputs!$D$13),IF($C$4&gt;'Invoice Tracker'!K124+Inputs!$G$27,1,0),0)</f>
        <v>0</v>
      </c>
      <c r="AK124" s="14">
        <v>0</v>
      </c>
      <c r="AL124" s="5">
        <f t="shared" si="14"/>
        <v>0</v>
      </c>
    </row>
    <row r="125" spans="2:38" x14ac:dyDescent="0.2">
      <c r="B125" s="11" t="s">
        <v>373</v>
      </c>
      <c r="C125" s="12" t="s">
        <v>14</v>
      </c>
      <c r="D125" s="15">
        <v>43275</v>
      </c>
      <c r="E125" s="11" t="s">
        <v>11</v>
      </c>
      <c r="F125" s="11" t="s">
        <v>162</v>
      </c>
      <c r="G125" s="13">
        <v>19873.458333333336</v>
      </c>
      <c r="H125" s="13">
        <v>23848.15</v>
      </c>
      <c r="I125" s="14" t="s">
        <v>7</v>
      </c>
      <c r="J125" s="15">
        <v>43275</v>
      </c>
      <c r="K125" s="15">
        <v>43305</v>
      </c>
      <c r="L125" s="4" t="str">
        <f>IF(H125&lt;&gt;0,IF(Q125&gt;0,IF($C$4&gt;K125,Inputs!$D$7,Inputs!$D$8),Inputs!$D$9),"-")</f>
        <v>Encaissée</v>
      </c>
      <c r="M125" s="4" t="str">
        <f>IF(H125&lt;&gt;0,IF(O125=0,Inputs!$D$11,IF(AND(O125&gt;0,O125&lt;Q125),Inputs!$D$12,Inputs!$D$13)),"-")</f>
        <v>Encaissée</v>
      </c>
      <c r="N125" s="14" t="s">
        <v>199</v>
      </c>
      <c r="O125" s="13">
        <v>23848.15</v>
      </c>
      <c r="P125" s="15">
        <v>43310</v>
      </c>
      <c r="Q125" s="2">
        <f t="shared" si="15"/>
        <v>0</v>
      </c>
      <c r="R125" s="6" t="str">
        <f>IF(H125&lt;&gt;0,IF(M125&lt;&gt;Inputs!$D$13,$C$4-J125,"-"),"-")</f>
        <v>-</v>
      </c>
      <c r="S125" s="6" t="str">
        <f ca="1">IF(AND(H125&lt;&gt;0,K125&lt;$C$4),IF(M125&lt;&gt;Inputs!$D$13,$C$4-K125,"-"),"-")</f>
        <v>-</v>
      </c>
      <c r="T125" s="6">
        <f>IF(M125=Inputs!$D$9,'Invoice Tracker'!P125-'Invoice Tracker'!K125,"-")</f>
        <v>5</v>
      </c>
      <c r="U125" s="5">
        <f>IF((M125&lt;&gt;Inputs!$D$13),IF($C$4&gt;'Invoice Tracker'!K125+Inputs!$G$22,1,0),0)</f>
        <v>0</v>
      </c>
      <c r="V125" s="14">
        <v>0</v>
      </c>
      <c r="W125" s="5">
        <f t="shared" si="9"/>
        <v>0</v>
      </c>
      <c r="X125" s="1">
        <f>IF((M125&lt;&gt;Inputs!$D$13),IF($C$4&gt;'Invoice Tracker'!K125+Inputs!$G$23,1,0),0)</f>
        <v>0</v>
      </c>
      <c r="Y125" s="14">
        <v>0</v>
      </c>
      <c r="Z125" s="5">
        <f t="shared" si="10"/>
        <v>0</v>
      </c>
      <c r="AA125" s="1">
        <f>IF((M125&lt;&gt;Inputs!$D$13),IF($C$4&gt;'Invoice Tracker'!K125+Inputs!$G$24,1,0),0)</f>
        <v>0</v>
      </c>
      <c r="AB125" s="14">
        <v>0</v>
      </c>
      <c r="AC125" s="5">
        <f t="shared" si="11"/>
        <v>0</v>
      </c>
      <c r="AD125" s="1">
        <f>IF((M125&lt;&gt;Inputs!$D$13),IF($C$4&gt;'Invoice Tracker'!K125+Inputs!$G$25,1,0),0)</f>
        <v>0</v>
      </c>
      <c r="AE125" s="14">
        <v>0</v>
      </c>
      <c r="AF125" s="5">
        <f t="shared" si="12"/>
        <v>0</v>
      </c>
      <c r="AG125" s="1">
        <f>IF((M125&lt;&gt;Inputs!$D$13),IF($C$4&gt;'Invoice Tracker'!K125+Inputs!$G$26,1,0),0)</f>
        <v>0</v>
      </c>
      <c r="AH125" s="14">
        <v>0</v>
      </c>
      <c r="AI125" s="5">
        <f t="shared" si="13"/>
        <v>0</v>
      </c>
      <c r="AJ125" s="1">
        <f>IF((M125&lt;&gt;Inputs!$D$13),IF($C$4&gt;'Invoice Tracker'!K125+Inputs!$G$27,1,0),0)</f>
        <v>0</v>
      </c>
      <c r="AK125" s="14">
        <v>0</v>
      </c>
      <c r="AL125" s="5">
        <f t="shared" si="14"/>
        <v>0</v>
      </c>
    </row>
    <row r="126" spans="2:38" x14ac:dyDescent="0.2">
      <c r="B126" s="11" t="s">
        <v>374</v>
      </c>
      <c r="C126" s="12" t="s">
        <v>14</v>
      </c>
      <c r="D126" s="15">
        <v>43273</v>
      </c>
      <c r="E126" s="11" t="s">
        <v>13</v>
      </c>
      <c r="F126" s="11" t="s">
        <v>163</v>
      </c>
      <c r="G126" s="13">
        <v>21742.383333333335</v>
      </c>
      <c r="H126" s="13">
        <v>26090.86</v>
      </c>
      <c r="I126" s="14" t="s">
        <v>7</v>
      </c>
      <c r="J126" s="15">
        <v>43273</v>
      </c>
      <c r="K126" s="15">
        <v>43303</v>
      </c>
      <c r="L126" s="4" t="str">
        <f>IF(H126&lt;&gt;0,IF(Q126&gt;0,IF($C$4&gt;K126,Inputs!$D$7,Inputs!$D$8),Inputs!$D$9),"-")</f>
        <v>Encaissée</v>
      </c>
      <c r="M126" s="4" t="str">
        <f>IF(H126&lt;&gt;0,IF(O126=0,Inputs!$D$11,IF(AND(O126&gt;0,O126&lt;Q126),Inputs!$D$12,Inputs!$D$13)),"-")</f>
        <v>Encaissée</v>
      </c>
      <c r="N126" s="14" t="s">
        <v>199</v>
      </c>
      <c r="O126" s="13">
        <v>26090.86</v>
      </c>
      <c r="P126" s="15">
        <v>43341</v>
      </c>
      <c r="Q126" s="2">
        <f t="shared" si="15"/>
        <v>0</v>
      </c>
      <c r="R126" s="6" t="str">
        <f>IF(H126&lt;&gt;0,IF(M126&lt;&gt;Inputs!$D$13,$C$4-J126,"-"),"-")</f>
        <v>-</v>
      </c>
      <c r="S126" s="6" t="str">
        <f ca="1">IF(AND(H126&lt;&gt;0,K126&lt;$C$4),IF(M126&lt;&gt;Inputs!$D$13,$C$4-K126,"-"),"-")</f>
        <v>-</v>
      </c>
      <c r="T126" s="6">
        <f>IF(M126=Inputs!$D$9,'Invoice Tracker'!P126-'Invoice Tracker'!K126,"-")</f>
        <v>38</v>
      </c>
      <c r="U126" s="5">
        <f>IF((M126&lt;&gt;Inputs!$D$13),IF($C$4&gt;'Invoice Tracker'!K126+Inputs!$G$22,1,0),0)</f>
        <v>0</v>
      </c>
      <c r="V126" s="14">
        <v>0</v>
      </c>
      <c r="W126" s="5">
        <f t="shared" si="9"/>
        <v>0</v>
      </c>
      <c r="X126" s="1">
        <f>IF((M126&lt;&gt;Inputs!$D$13),IF($C$4&gt;'Invoice Tracker'!K126+Inputs!$G$23,1,0),0)</f>
        <v>0</v>
      </c>
      <c r="Y126" s="14">
        <v>0</v>
      </c>
      <c r="Z126" s="5">
        <f t="shared" si="10"/>
        <v>0</v>
      </c>
      <c r="AA126" s="1">
        <f>IF((M126&lt;&gt;Inputs!$D$13),IF($C$4&gt;'Invoice Tracker'!K126+Inputs!$G$24,1,0),0)</f>
        <v>0</v>
      </c>
      <c r="AB126" s="14">
        <v>0</v>
      </c>
      <c r="AC126" s="5">
        <f t="shared" si="11"/>
        <v>0</v>
      </c>
      <c r="AD126" s="1">
        <f>IF((M126&lt;&gt;Inputs!$D$13),IF($C$4&gt;'Invoice Tracker'!K126+Inputs!$G$25,1,0),0)</f>
        <v>0</v>
      </c>
      <c r="AE126" s="14">
        <v>0</v>
      </c>
      <c r="AF126" s="5">
        <f t="shared" si="12"/>
        <v>0</v>
      </c>
      <c r="AG126" s="1">
        <f>IF((M126&lt;&gt;Inputs!$D$13),IF($C$4&gt;'Invoice Tracker'!K126+Inputs!$G$26,1,0),0)</f>
        <v>0</v>
      </c>
      <c r="AH126" s="14">
        <v>0</v>
      </c>
      <c r="AI126" s="5">
        <f t="shared" si="13"/>
        <v>0</v>
      </c>
      <c r="AJ126" s="1">
        <f>IF((M126&lt;&gt;Inputs!$D$13),IF($C$4&gt;'Invoice Tracker'!K126+Inputs!$G$27,1,0),0)</f>
        <v>0</v>
      </c>
      <c r="AK126" s="14">
        <v>0</v>
      </c>
      <c r="AL126" s="5">
        <f t="shared" si="14"/>
        <v>0</v>
      </c>
    </row>
    <row r="127" spans="2:38" x14ac:dyDescent="0.2">
      <c r="B127" s="11" t="s">
        <v>375</v>
      </c>
      <c r="C127" s="12" t="s">
        <v>16</v>
      </c>
      <c r="D127" s="15">
        <v>43271</v>
      </c>
      <c r="E127" s="11" t="s">
        <v>6</v>
      </c>
      <c r="F127" s="11" t="s">
        <v>164</v>
      </c>
      <c r="G127" s="13">
        <v>13048.975</v>
      </c>
      <c r="H127" s="13">
        <v>15658.77</v>
      </c>
      <c r="I127" s="14" t="s">
        <v>7</v>
      </c>
      <c r="J127" s="15">
        <v>43271</v>
      </c>
      <c r="K127" s="15">
        <v>43301</v>
      </c>
      <c r="L127" s="4" t="str">
        <f>IF(H127&lt;&gt;0,IF(Q127&gt;0,IF($C$4&gt;K127,Inputs!$D$7,Inputs!$D$8),Inputs!$D$9),"-")</f>
        <v>Encaissée</v>
      </c>
      <c r="M127" s="4" t="str">
        <f>IF(H127&lt;&gt;0,IF(O127=0,Inputs!$D$11,IF(AND(O127&gt;0,O127&lt;Q127),Inputs!$D$12,Inputs!$D$13)),"-")</f>
        <v>Encaissée</v>
      </c>
      <c r="N127" s="14" t="s">
        <v>199</v>
      </c>
      <c r="O127" s="13">
        <v>15658.77</v>
      </c>
      <c r="P127" s="15">
        <v>43337</v>
      </c>
      <c r="Q127" s="2">
        <f t="shared" si="15"/>
        <v>0</v>
      </c>
      <c r="R127" s="6" t="str">
        <f>IF(H127&lt;&gt;0,IF(M127&lt;&gt;Inputs!$D$13,$C$4-J127,"-"),"-")</f>
        <v>-</v>
      </c>
      <c r="S127" s="6" t="str">
        <f ca="1">IF(AND(H127&lt;&gt;0,K127&lt;$C$4),IF(M127&lt;&gt;Inputs!$D$13,$C$4-K127,"-"),"-")</f>
        <v>-</v>
      </c>
      <c r="T127" s="6">
        <f>IF(M127=Inputs!$D$9,'Invoice Tracker'!P127-'Invoice Tracker'!K127,"-")</f>
        <v>36</v>
      </c>
      <c r="U127" s="5">
        <f>IF((M127&lt;&gt;Inputs!$D$13),IF($C$4&gt;'Invoice Tracker'!K127+Inputs!$G$22,1,0),0)</f>
        <v>0</v>
      </c>
      <c r="V127" s="14">
        <v>0</v>
      </c>
      <c r="W127" s="5">
        <f t="shared" si="9"/>
        <v>0</v>
      </c>
      <c r="X127" s="1">
        <f>IF((M127&lt;&gt;Inputs!$D$13),IF($C$4&gt;'Invoice Tracker'!K127+Inputs!$G$23,1,0),0)</f>
        <v>0</v>
      </c>
      <c r="Y127" s="14">
        <v>0</v>
      </c>
      <c r="Z127" s="5">
        <f t="shared" si="10"/>
        <v>0</v>
      </c>
      <c r="AA127" s="1">
        <f>IF((M127&lt;&gt;Inputs!$D$13),IF($C$4&gt;'Invoice Tracker'!K127+Inputs!$G$24,1,0),0)</f>
        <v>0</v>
      </c>
      <c r="AB127" s="14">
        <v>0</v>
      </c>
      <c r="AC127" s="5">
        <f t="shared" si="11"/>
        <v>0</v>
      </c>
      <c r="AD127" s="1">
        <f>IF((M127&lt;&gt;Inputs!$D$13),IF($C$4&gt;'Invoice Tracker'!K127+Inputs!$G$25,1,0),0)</f>
        <v>0</v>
      </c>
      <c r="AE127" s="14">
        <v>0</v>
      </c>
      <c r="AF127" s="5">
        <f t="shared" si="12"/>
        <v>0</v>
      </c>
      <c r="AG127" s="1">
        <f>IF((M127&lt;&gt;Inputs!$D$13),IF($C$4&gt;'Invoice Tracker'!K127+Inputs!$G$26,1,0),0)</f>
        <v>0</v>
      </c>
      <c r="AH127" s="14">
        <v>0</v>
      </c>
      <c r="AI127" s="5">
        <f t="shared" si="13"/>
        <v>0</v>
      </c>
      <c r="AJ127" s="1">
        <f>IF((M127&lt;&gt;Inputs!$D$13),IF($C$4&gt;'Invoice Tracker'!K127+Inputs!$G$27,1,0),0)</f>
        <v>0</v>
      </c>
      <c r="AK127" s="14">
        <v>0</v>
      </c>
      <c r="AL127" s="5">
        <f t="shared" si="14"/>
        <v>0</v>
      </c>
    </row>
    <row r="128" spans="2:38" x14ac:dyDescent="0.2">
      <c r="B128" s="11" t="s">
        <v>376</v>
      </c>
      <c r="C128" s="12" t="s">
        <v>36</v>
      </c>
      <c r="D128" s="15">
        <v>43268</v>
      </c>
      <c r="E128" s="11" t="s">
        <v>20</v>
      </c>
      <c r="F128" s="11" t="s">
        <v>165</v>
      </c>
      <c r="G128" s="13">
        <v>23847.291666666668</v>
      </c>
      <c r="H128" s="13">
        <v>28616.75</v>
      </c>
      <c r="I128" s="14" t="s">
        <v>7</v>
      </c>
      <c r="J128" s="15">
        <v>43268</v>
      </c>
      <c r="K128" s="15">
        <v>43298</v>
      </c>
      <c r="L128" s="4" t="str">
        <f>IF(H128&lt;&gt;0,IF(Q128&gt;0,IF($C$4&gt;K128,Inputs!$D$7,Inputs!$D$8),Inputs!$D$9),"-")</f>
        <v>Encaissée</v>
      </c>
      <c r="M128" s="4" t="str">
        <f>IF(H128&lt;&gt;0,IF(O128=0,Inputs!$D$11,IF(AND(O128&gt;0,O128&lt;Q128),Inputs!$D$12,Inputs!$D$13)),"-")</f>
        <v>Encaissée</v>
      </c>
      <c r="N128" s="14" t="s">
        <v>199</v>
      </c>
      <c r="O128" s="13">
        <v>28616.75</v>
      </c>
      <c r="P128" s="15">
        <v>43316</v>
      </c>
      <c r="Q128" s="2">
        <f t="shared" si="15"/>
        <v>0</v>
      </c>
      <c r="R128" s="6" t="str">
        <f>IF(H128&lt;&gt;0,IF(M128&lt;&gt;Inputs!$D$13,$C$4-J128,"-"),"-")</f>
        <v>-</v>
      </c>
      <c r="S128" s="6" t="str">
        <f ca="1">IF(AND(H128&lt;&gt;0,K128&lt;$C$4),IF(M128&lt;&gt;Inputs!$D$13,$C$4-K128,"-"),"-")</f>
        <v>-</v>
      </c>
      <c r="T128" s="6">
        <f>IF(M128=Inputs!$D$9,'Invoice Tracker'!P128-'Invoice Tracker'!K128,"-")</f>
        <v>18</v>
      </c>
      <c r="U128" s="5">
        <f>IF((M128&lt;&gt;Inputs!$D$13),IF($C$4&gt;'Invoice Tracker'!K128+Inputs!$G$22,1,0),0)</f>
        <v>0</v>
      </c>
      <c r="V128" s="14">
        <v>0</v>
      </c>
      <c r="W128" s="5">
        <f t="shared" si="9"/>
        <v>0</v>
      </c>
      <c r="X128" s="1">
        <f>IF((M128&lt;&gt;Inputs!$D$13),IF($C$4&gt;'Invoice Tracker'!K128+Inputs!$G$23,1,0),0)</f>
        <v>0</v>
      </c>
      <c r="Y128" s="14">
        <v>0</v>
      </c>
      <c r="Z128" s="5">
        <f t="shared" si="10"/>
        <v>0</v>
      </c>
      <c r="AA128" s="1">
        <f>IF((M128&lt;&gt;Inputs!$D$13),IF($C$4&gt;'Invoice Tracker'!K128+Inputs!$G$24,1,0),0)</f>
        <v>0</v>
      </c>
      <c r="AB128" s="14">
        <v>0</v>
      </c>
      <c r="AC128" s="5">
        <f t="shared" si="11"/>
        <v>0</v>
      </c>
      <c r="AD128" s="1">
        <f>IF((M128&lt;&gt;Inputs!$D$13),IF($C$4&gt;'Invoice Tracker'!K128+Inputs!$G$25,1,0),0)</f>
        <v>0</v>
      </c>
      <c r="AE128" s="14">
        <v>0</v>
      </c>
      <c r="AF128" s="5">
        <f t="shared" si="12"/>
        <v>0</v>
      </c>
      <c r="AG128" s="1">
        <f>IF((M128&lt;&gt;Inputs!$D$13),IF($C$4&gt;'Invoice Tracker'!K128+Inputs!$G$26,1,0),0)</f>
        <v>0</v>
      </c>
      <c r="AH128" s="14">
        <v>0</v>
      </c>
      <c r="AI128" s="5">
        <f t="shared" si="13"/>
        <v>0</v>
      </c>
      <c r="AJ128" s="1">
        <f>IF((M128&lt;&gt;Inputs!$D$13),IF($C$4&gt;'Invoice Tracker'!K128+Inputs!$G$27,1,0),0)</f>
        <v>0</v>
      </c>
      <c r="AK128" s="14">
        <v>0</v>
      </c>
      <c r="AL128" s="5">
        <f t="shared" si="14"/>
        <v>0</v>
      </c>
    </row>
    <row r="129" spans="2:38" x14ac:dyDescent="0.2">
      <c r="B129" s="11" t="s">
        <v>377</v>
      </c>
      <c r="C129" s="12" t="s">
        <v>8</v>
      </c>
      <c r="D129" s="15">
        <v>43266</v>
      </c>
      <c r="E129" s="11" t="s">
        <v>9</v>
      </c>
      <c r="F129" s="11" t="s">
        <v>166</v>
      </c>
      <c r="G129" s="13">
        <v>40145.658333333333</v>
      </c>
      <c r="H129" s="13">
        <v>48174.79</v>
      </c>
      <c r="I129" s="14" t="s">
        <v>7</v>
      </c>
      <c r="J129" s="15">
        <v>43266</v>
      </c>
      <c r="K129" s="15">
        <v>43296</v>
      </c>
      <c r="L129" s="4" t="str">
        <f>IF(H129&lt;&gt;0,IF(Q129&gt;0,IF($C$4&gt;K129,Inputs!$D$7,Inputs!$D$8),Inputs!$D$9),"-")</f>
        <v>Encaissée</v>
      </c>
      <c r="M129" s="4" t="str">
        <f>IF(H129&lt;&gt;0,IF(O129=0,Inputs!$D$11,IF(AND(O129&gt;0,O129&lt;Q129),Inputs!$D$12,Inputs!$D$13)),"-")</f>
        <v>Encaissée</v>
      </c>
      <c r="N129" s="14" t="s">
        <v>199</v>
      </c>
      <c r="O129" s="13">
        <v>48174.79</v>
      </c>
      <c r="P129" s="15">
        <v>43338</v>
      </c>
      <c r="Q129" s="2">
        <f t="shared" si="15"/>
        <v>0</v>
      </c>
      <c r="R129" s="6" t="str">
        <f>IF(H129&lt;&gt;0,IF(M129&lt;&gt;Inputs!$D$13,$C$4-J129,"-"),"-")</f>
        <v>-</v>
      </c>
      <c r="S129" s="6" t="str">
        <f ca="1">IF(AND(H129&lt;&gt;0,K129&lt;$C$4),IF(M129&lt;&gt;Inputs!$D$13,$C$4-K129,"-"),"-")</f>
        <v>-</v>
      </c>
      <c r="T129" s="6">
        <f>IF(M129=Inputs!$D$9,'Invoice Tracker'!P129-'Invoice Tracker'!K129,"-")</f>
        <v>42</v>
      </c>
      <c r="U129" s="5">
        <f>IF((M129&lt;&gt;Inputs!$D$13),IF($C$4&gt;'Invoice Tracker'!K129+Inputs!$G$22,1,0),0)</f>
        <v>0</v>
      </c>
      <c r="V129" s="14">
        <v>0</v>
      </c>
      <c r="W129" s="5">
        <f t="shared" si="9"/>
        <v>0</v>
      </c>
      <c r="X129" s="1">
        <f>IF((M129&lt;&gt;Inputs!$D$13),IF($C$4&gt;'Invoice Tracker'!K129+Inputs!$G$23,1,0),0)</f>
        <v>0</v>
      </c>
      <c r="Y129" s="14">
        <v>0</v>
      </c>
      <c r="Z129" s="5">
        <f t="shared" si="10"/>
        <v>0</v>
      </c>
      <c r="AA129" s="1">
        <f>IF((M129&lt;&gt;Inputs!$D$13),IF($C$4&gt;'Invoice Tracker'!K129+Inputs!$G$24,1,0),0)</f>
        <v>0</v>
      </c>
      <c r="AB129" s="14">
        <v>0</v>
      </c>
      <c r="AC129" s="5">
        <f t="shared" si="11"/>
        <v>0</v>
      </c>
      <c r="AD129" s="1">
        <f>IF((M129&lt;&gt;Inputs!$D$13),IF($C$4&gt;'Invoice Tracker'!K129+Inputs!$G$25,1,0),0)</f>
        <v>0</v>
      </c>
      <c r="AE129" s="14">
        <v>0</v>
      </c>
      <c r="AF129" s="5">
        <f t="shared" si="12"/>
        <v>0</v>
      </c>
      <c r="AG129" s="1">
        <f>IF((M129&lt;&gt;Inputs!$D$13),IF($C$4&gt;'Invoice Tracker'!K129+Inputs!$G$26,1,0),0)</f>
        <v>0</v>
      </c>
      <c r="AH129" s="14">
        <v>0</v>
      </c>
      <c r="AI129" s="5">
        <f t="shared" si="13"/>
        <v>0</v>
      </c>
      <c r="AJ129" s="1">
        <f>IF((M129&lt;&gt;Inputs!$D$13),IF($C$4&gt;'Invoice Tracker'!K129+Inputs!$G$27,1,0),0)</f>
        <v>0</v>
      </c>
      <c r="AK129" s="14">
        <v>0</v>
      </c>
      <c r="AL129" s="5">
        <f t="shared" si="14"/>
        <v>0</v>
      </c>
    </row>
    <row r="130" spans="2:38" x14ac:dyDescent="0.2">
      <c r="B130" s="11" t="s">
        <v>378</v>
      </c>
      <c r="C130" s="12" t="s">
        <v>19</v>
      </c>
      <c r="D130" s="15">
        <v>43264</v>
      </c>
      <c r="E130" s="11" t="s">
        <v>13</v>
      </c>
      <c r="F130" s="11" t="s">
        <v>167</v>
      </c>
      <c r="G130" s="13">
        <v>7830.0666666666666</v>
      </c>
      <c r="H130" s="13">
        <v>9396.08</v>
      </c>
      <c r="I130" s="14" t="s">
        <v>7</v>
      </c>
      <c r="J130" s="15">
        <v>43264</v>
      </c>
      <c r="K130" s="15">
        <v>43294</v>
      </c>
      <c r="L130" s="4" t="str">
        <f>IF(H130&lt;&gt;0,IF(Q130&gt;0,IF($C$4&gt;K130,Inputs!$D$7,Inputs!$D$8),Inputs!$D$9),"-")</f>
        <v>Encaissée</v>
      </c>
      <c r="M130" s="4" t="str">
        <f>IF(H130&lt;&gt;0,IF(O130=0,Inputs!$D$11,IF(AND(O130&gt;0,O130&lt;Q130),Inputs!$D$12,Inputs!$D$13)),"-")</f>
        <v>Encaissée</v>
      </c>
      <c r="N130" s="14" t="s">
        <v>199</v>
      </c>
      <c r="O130" s="13">
        <v>9396.08</v>
      </c>
      <c r="P130" s="15">
        <v>43336</v>
      </c>
      <c r="Q130" s="2">
        <f t="shared" si="15"/>
        <v>0</v>
      </c>
      <c r="R130" s="6" t="str">
        <f>IF(H130&lt;&gt;0,IF(M130&lt;&gt;Inputs!$D$13,$C$4-J130,"-"),"-")</f>
        <v>-</v>
      </c>
      <c r="S130" s="6" t="str">
        <f ca="1">IF(AND(H130&lt;&gt;0,K130&lt;$C$4),IF(M130&lt;&gt;Inputs!$D$13,$C$4-K130,"-"),"-")</f>
        <v>-</v>
      </c>
      <c r="T130" s="6">
        <f>IF(M130=Inputs!$D$9,'Invoice Tracker'!P130-'Invoice Tracker'!K130,"-")</f>
        <v>42</v>
      </c>
      <c r="U130" s="5">
        <f>IF((M130&lt;&gt;Inputs!$D$13),IF($C$4&gt;'Invoice Tracker'!K130+Inputs!$G$22,1,0),0)</f>
        <v>0</v>
      </c>
      <c r="V130" s="14">
        <v>0</v>
      </c>
      <c r="W130" s="5">
        <f t="shared" si="9"/>
        <v>0</v>
      </c>
      <c r="X130" s="1">
        <f>IF((M130&lt;&gt;Inputs!$D$13),IF($C$4&gt;'Invoice Tracker'!K130+Inputs!$G$23,1,0),0)</f>
        <v>0</v>
      </c>
      <c r="Y130" s="14">
        <v>0</v>
      </c>
      <c r="Z130" s="5">
        <f t="shared" si="10"/>
        <v>0</v>
      </c>
      <c r="AA130" s="1">
        <f>IF((M130&lt;&gt;Inputs!$D$13),IF($C$4&gt;'Invoice Tracker'!K130+Inputs!$G$24,1,0),0)</f>
        <v>0</v>
      </c>
      <c r="AB130" s="14">
        <v>0</v>
      </c>
      <c r="AC130" s="5">
        <f t="shared" si="11"/>
        <v>0</v>
      </c>
      <c r="AD130" s="1">
        <f>IF((M130&lt;&gt;Inputs!$D$13),IF($C$4&gt;'Invoice Tracker'!K130+Inputs!$G$25,1,0),0)</f>
        <v>0</v>
      </c>
      <c r="AE130" s="14">
        <v>0</v>
      </c>
      <c r="AF130" s="5">
        <f t="shared" si="12"/>
        <v>0</v>
      </c>
      <c r="AG130" s="1">
        <f>IF((M130&lt;&gt;Inputs!$D$13),IF($C$4&gt;'Invoice Tracker'!K130+Inputs!$G$26,1,0),0)</f>
        <v>0</v>
      </c>
      <c r="AH130" s="14">
        <v>0</v>
      </c>
      <c r="AI130" s="5">
        <f t="shared" si="13"/>
        <v>0</v>
      </c>
      <c r="AJ130" s="1">
        <f>IF((M130&lt;&gt;Inputs!$D$13),IF($C$4&gt;'Invoice Tracker'!K130+Inputs!$G$27,1,0),0)</f>
        <v>0</v>
      </c>
      <c r="AK130" s="14">
        <v>0</v>
      </c>
      <c r="AL130" s="5">
        <f t="shared" si="14"/>
        <v>0</v>
      </c>
    </row>
    <row r="131" spans="2:38" x14ac:dyDescent="0.2">
      <c r="B131" s="11" t="s">
        <v>379</v>
      </c>
      <c r="C131" s="12" t="s">
        <v>14</v>
      </c>
      <c r="D131" s="15">
        <v>43262</v>
      </c>
      <c r="E131" s="11" t="s">
        <v>37</v>
      </c>
      <c r="F131" s="11" t="s">
        <v>168</v>
      </c>
      <c r="G131" s="13">
        <v>35539.775000000001</v>
      </c>
      <c r="H131" s="13">
        <v>42647.73</v>
      </c>
      <c r="I131" s="14" t="s">
        <v>7</v>
      </c>
      <c r="J131" s="15">
        <v>43262</v>
      </c>
      <c r="K131" s="15">
        <v>43292</v>
      </c>
      <c r="L131" s="4" t="str">
        <f>IF(H131&lt;&gt;0,IF(Q131&gt;0,IF($C$4&gt;K131,Inputs!$D$7,Inputs!$D$8),Inputs!$D$9),"-")</f>
        <v>Encaissée</v>
      </c>
      <c r="M131" s="4" t="str">
        <f>IF(H131&lt;&gt;0,IF(O131=0,Inputs!$D$11,IF(AND(O131&gt;0,O131&lt;Q131),Inputs!$D$12,Inputs!$D$13)),"-")</f>
        <v>Encaissée</v>
      </c>
      <c r="N131" s="14" t="s">
        <v>199</v>
      </c>
      <c r="O131" s="13">
        <v>42647.73</v>
      </c>
      <c r="P131" s="15">
        <v>43320</v>
      </c>
      <c r="Q131" s="2">
        <f t="shared" si="15"/>
        <v>0</v>
      </c>
      <c r="R131" s="6" t="str">
        <f>IF(H131&lt;&gt;0,IF(M131&lt;&gt;Inputs!$D$13,$C$4-J131,"-"),"-")</f>
        <v>-</v>
      </c>
      <c r="S131" s="6" t="str">
        <f ca="1">IF(AND(H131&lt;&gt;0,K131&lt;$C$4),IF(M131&lt;&gt;Inputs!$D$13,$C$4-K131,"-"),"-")</f>
        <v>-</v>
      </c>
      <c r="T131" s="6">
        <f>IF(M131=Inputs!$D$9,'Invoice Tracker'!P131-'Invoice Tracker'!K131,"-")</f>
        <v>28</v>
      </c>
      <c r="U131" s="5">
        <f>IF((M131&lt;&gt;Inputs!$D$13),IF($C$4&gt;'Invoice Tracker'!K131+Inputs!$G$22,1,0),0)</f>
        <v>0</v>
      </c>
      <c r="V131" s="14">
        <v>0</v>
      </c>
      <c r="W131" s="5">
        <f t="shared" si="9"/>
        <v>0</v>
      </c>
      <c r="X131" s="1">
        <f>IF((M131&lt;&gt;Inputs!$D$13),IF($C$4&gt;'Invoice Tracker'!K131+Inputs!$G$23,1,0),0)</f>
        <v>0</v>
      </c>
      <c r="Y131" s="14">
        <v>0</v>
      </c>
      <c r="Z131" s="5">
        <f t="shared" si="10"/>
        <v>0</v>
      </c>
      <c r="AA131" s="1">
        <f>IF((M131&lt;&gt;Inputs!$D$13),IF($C$4&gt;'Invoice Tracker'!K131+Inputs!$G$24,1,0),0)</f>
        <v>0</v>
      </c>
      <c r="AB131" s="14">
        <v>0</v>
      </c>
      <c r="AC131" s="5">
        <f t="shared" si="11"/>
        <v>0</v>
      </c>
      <c r="AD131" s="1">
        <f>IF((M131&lt;&gt;Inputs!$D$13),IF($C$4&gt;'Invoice Tracker'!K131+Inputs!$G$25,1,0),0)</f>
        <v>0</v>
      </c>
      <c r="AE131" s="14">
        <v>0</v>
      </c>
      <c r="AF131" s="5">
        <f t="shared" si="12"/>
        <v>0</v>
      </c>
      <c r="AG131" s="1">
        <f>IF((M131&lt;&gt;Inputs!$D$13),IF($C$4&gt;'Invoice Tracker'!K131+Inputs!$G$26,1,0),0)</f>
        <v>0</v>
      </c>
      <c r="AH131" s="14">
        <v>0</v>
      </c>
      <c r="AI131" s="5">
        <f t="shared" si="13"/>
        <v>0</v>
      </c>
      <c r="AJ131" s="1">
        <f>IF((M131&lt;&gt;Inputs!$D$13),IF($C$4&gt;'Invoice Tracker'!K131+Inputs!$G$27,1,0),0)</f>
        <v>0</v>
      </c>
      <c r="AK131" s="14">
        <v>0</v>
      </c>
      <c r="AL131" s="5">
        <f t="shared" si="14"/>
        <v>0</v>
      </c>
    </row>
    <row r="132" spans="2:38" x14ac:dyDescent="0.2">
      <c r="B132" s="11" t="s">
        <v>380</v>
      </c>
      <c r="C132" s="12" t="s">
        <v>19</v>
      </c>
      <c r="D132" s="15">
        <v>43259</v>
      </c>
      <c r="E132" s="11" t="s">
        <v>6</v>
      </c>
      <c r="F132" s="11" t="s">
        <v>169</v>
      </c>
      <c r="G132" s="13">
        <v>22515.858333333334</v>
      </c>
      <c r="H132" s="13">
        <v>27019.03</v>
      </c>
      <c r="I132" s="14" t="s">
        <v>7</v>
      </c>
      <c r="J132" s="15">
        <v>43259</v>
      </c>
      <c r="K132" s="15">
        <v>43289</v>
      </c>
      <c r="L132" s="4" t="str">
        <f>IF(H132&lt;&gt;0,IF(Q132&gt;0,IF($C$4&gt;K132,Inputs!$D$7,Inputs!$D$8),Inputs!$D$9),"-")</f>
        <v>Encaissée</v>
      </c>
      <c r="M132" s="4" t="str">
        <f>IF(H132&lt;&gt;0,IF(O132=0,Inputs!$D$11,IF(AND(O132&gt;0,O132&lt;Q132),Inputs!$D$12,Inputs!$D$13)),"-")</f>
        <v>Encaissée</v>
      </c>
      <c r="N132" s="14" t="s">
        <v>199</v>
      </c>
      <c r="O132" s="13">
        <v>27019.03</v>
      </c>
      <c r="P132" s="15">
        <v>43328</v>
      </c>
      <c r="Q132" s="2">
        <f t="shared" si="15"/>
        <v>0</v>
      </c>
      <c r="R132" s="6" t="str">
        <f>IF(H132&lt;&gt;0,IF(M132&lt;&gt;Inputs!$D$13,$C$4-J132,"-"),"-")</f>
        <v>-</v>
      </c>
      <c r="S132" s="6" t="str">
        <f ca="1">IF(AND(H132&lt;&gt;0,K132&lt;$C$4),IF(M132&lt;&gt;Inputs!$D$13,$C$4-K132,"-"),"-")</f>
        <v>-</v>
      </c>
      <c r="T132" s="6">
        <f>IF(M132=Inputs!$D$9,'Invoice Tracker'!P132-'Invoice Tracker'!K132,"-")</f>
        <v>39</v>
      </c>
      <c r="U132" s="5">
        <f>IF((M132&lt;&gt;Inputs!$D$13),IF($C$4&gt;'Invoice Tracker'!K132+Inputs!$G$22,1,0),0)</f>
        <v>0</v>
      </c>
      <c r="V132" s="14">
        <v>0</v>
      </c>
      <c r="W132" s="5">
        <f t="shared" si="9"/>
        <v>0</v>
      </c>
      <c r="X132" s="1">
        <f>IF((M132&lt;&gt;Inputs!$D$13),IF($C$4&gt;'Invoice Tracker'!K132+Inputs!$G$23,1,0),0)</f>
        <v>0</v>
      </c>
      <c r="Y132" s="14">
        <v>0</v>
      </c>
      <c r="Z132" s="5">
        <f t="shared" si="10"/>
        <v>0</v>
      </c>
      <c r="AA132" s="1">
        <f>IF((M132&lt;&gt;Inputs!$D$13),IF($C$4&gt;'Invoice Tracker'!K132+Inputs!$G$24,1,0),0)</f>
        <v>0</v>
      </c>
      <c r="AB132" s="14">
        <v>0</v>
      </c>
      <c r="AC132" s="5">
        <f t="shared" si="11"/>
        <v>0</v>
      </c>
      <c r="AD132" s="1">
        <f>IF((M132&lt;&gt;Inputs!$D$13),IF($C$4&gt;'Invoice Tracker'!K132+Inputs!$G$25,1,0),0)</f>
        <v>0</v>
      </c>
      <c r="AE132" s="14">
        <v>0</v>
      </c>
      <c r="AF132" s="5">
        <f t="shared" si="12"/>
        <v>0</v>
      </c>
      <c r="AG132" s="1">
        <f>IF((M132&lt;&gt;Inputs!$D$13),IF($C$4&gt;'Invoice Tracker'!K132+Inputs!$G$26,1,0),0)</f>
        <v>0</v>
      </c>
      <c r="AH132" s="14">
        <v>0</v>
      </c>
      <c r="AI132" s="5">
        <f t="shared" si="13"/>
        <v>0</v>
      </c>
      <c r="AJ132" s="1">
        <f>IF((M132&lt;&gt;Inputs!$D$13),IF($C$4&gt;'Invoice Tracker'!K132+Inputs!$G$27,1,0),0)</f>
        <v>0</v>
      </c>
      <c r="AK132" s="14">
        <v>0</v>
      </c>
      <c r="AL132" s="5">
        <f t="shared" si="14"/>
        <v>0</v>
      </c>
    </row>
    <row r="133" spans="2:38" x14ac:dyDescent="0.2">
      <c r="B133" s="11" t="s">
        <v>381</v>
      </c>
      <c r="C133" s="12" t="s">
        <v>16</v>
      </c>
      <c r="D133" s="15">
        <v>43257</v>
      </c>
      <c r="E133" s="11" t="s">
        <v>11</v>
      </c>
      <c r="F133" s="11" t="s">
        <v>170</v>
      </c>
      <c r="G133" s="13">
        <v>8142.2250000000004</v>
      </c>
      <c r="H133" s="13">
        <v>9770.67</v>
      </c>
      <c r="I133" s="14" t="s">
        <v>7</v>
      </c>
      <c r="J133" s="15">
        <v>43257</v>
      </c>
      <c r="K133" s="15">
        <v>43287</v>
      </c>
      <c r="L133" s="4" t="str">
        <f>IF(H133&lt;&gt;0,IF(Q133&gt;0,IF($C$4&gt;K133,Inputs!$D$7,Inputs!$D$8),Inputs!$D$9),"-")</f>
        <v>Encaissée</v>
      </c>
      <c r="M133" s="4" t="str">
        <f>IF(H133&lt;&gt;0,IF(O133=0,Inputs!$D$11,IF(AND(O133&gt;0,O133&lt;Q133),Inputs!$D$12,Inputs!$D$13)),"-")</f>
        <v>Encaissée</v>
      </c>
      <c r="N133" s="14" t="s">
        <v>199</v>
      </c>
      <c r="O133" s="13">
        <v>9770.67</v>
      </c>
      <c r="P133" s="15">
        <v>43306</v>
      </c>
      <c r="Q133" s="2">
        <f t="shared" si="15"/>
        <v>0</v>
      </c>
      <c r="R133" s="6" t="str">
        <f>IF(H133&lt;&gt;0,IF(M133&lt;&gt;Inputs!$D$13,$C$4-J133,"-"),"-")</f>
        <v>-</v>
      </c>
      <c r="S133" s="6" t="str">
        <f ca="1">IF(AND(H133&lt;&gt;0,K133&lt;$C$4),IF(M133&lt;&gt;Inputs!$D$13,$C$4-K133,"-"),"-")</f>
        <v>-</v>
      </c>
      <c r="T133" s="6">
        <f>IF(M133=Inputs!$D$9,'Invoice Tracker'!P133-'Invoice Tracker'!K133,"-")</f>
        <v>19</v>
      </c>
      <c r="U133" s="5">
        <f>IF((M133&lt;&gt;Inputs!$D$13),IF($C$4&gt;'Invoice Tracker'!K133+Inputs!$G$22,1,0),0)</f>
        <v>0</v>
      </c>
      <c r="V133" s="14">
        <v>0</v>
      </c>
      <c r="W133" s="5">
        <f t="shared" si="9"/>
        <v>0</v>
      </c>
      <c r="X133" s="1">
        <f>IF((M133&lt;&gt;Inputs!$D$13),IF($C$4&gt;'Invoice Tracker'!K133+Inputs!$G$23,1,0),0)</f>
        <v>0</v>
      </c>
      <c r="Y133" s="14">
        <v>0</v>
      </c>
      <c r="Z133" s="5">
        <f t="shared" si="10"/>
        <v>0</v>
      </c>
      <c r="AA133" s="1">
        <f>IF((M133&lt;&gt;Inputs!$D$13),IF($C$4&gt;'Invoice Tracker'!K133+Inputs!$G$24,1,0),0)</f>
        <v>0</v>
      </c>
      <c r="AB133" s="14">
        <v>0</v>
      </c>
      <c r="AC133" s="5">
        <f t="shared" si="11"/>
        <v>0</v>
      </c>
      <c r="AD133" s="1">
        <f>IF((M133&lt;&gt;Inputs!$D$13),IF($C$4&gt;'Invoice Tracker'!K133+Inputs!$G$25,1,0),0)</f>
        <v>0</v>
      </c>
      <c r="AE133" s="14">
        <v>0</v>
      </c>
      <c r="AF133" s="5">
        <f t="shared" si="12"/>
        <v>0</v>
      </c>
      <c r="AG133" s="1">
        <f>IF((M133&lt;&gt;Inputs!$D$13),IF($C$4&gt;'Invoice Tracker'!K133+Inputs!$G$26,1,0),0)</f>
        <v>0</v>
      </c>
      <c r="AH133" s="14">
        <v>0</v>
      </c>
      <c r="AI133" s="5">
        <f t="shared" si="13"/>
        <v>0</v>
      </c>
      <c r="AJ133" s="1">
        <f>IF((M133&lt;&gt;Inputs!$D$13),IF($C$4&gt;'Invoice Tracker'!K133+Inputs!$G$27,1,0),0)</f>
        <v>0</v>
      </c>
      <c r="AK133" s="14">
        <v>0</v>
      </c>
      <c r="AL133" s="5">
        <f t="shared" si="14"/>
        <v>0</v>
      </c>
    </row>
    <row r="134" spans="2:38" x14ac:dyDescent="0.2">
      <c r="B134" s="11" t="s">
        <v>382</v>
      </c>
      <c r="C134" s="12" t="s">
        <v>21</v>
      </c>
      <c r="D134" s="15">
        <v>43255</v>
      </c>
      <c r="E134" s="11" t="s">
        <v>15</v>
      </c>
      <c r="F134" s="11" t="s">
        <v>171</v>
      </c>
      <c r="G134" s="13">
        <v>22865.033333333336</v>
      </c>
      <c r="H134" s="13">
        <v>27438.04</v>
      </c>
      <c r="I134" s="14" t="s">
        <v>7</v>
      </c>
      <c r="J134" s="15">
        <v>43255</v>
      </c>
      <c r="K134" s="15">
        <v>43285</v>
      </c>
      <c r="L134" s="4" t="str">
        <f>IF(H134&lt;&gt;0,IF(Q134&gt;0,IF($C$4&gt;K134,Inputs!$D$7,Inputs!$D$8),Inputs!$D$9),"-")</f>
        <v>Encaissée</v>
      </c>
      <c r="M134" s="4" t="str">
        <f>IF(H134&lt;&gt;0,IF(O134=0,Inputs!$D$11,IF(AND(O134&gt;0,O134&lt;Q134),Inputs!$D$12,Inputs!$D$13)),"-")</f>
        <v>Encaissée</v>
      </c>
      <c r="N134" s="14" t="s">
        <v>199</v>
      </c>
      <c r="O134" s="13">
        <v>27438.04</v>
      </c>
      <c r="P134" s="15">
        <v>43329</v>
      </c>
      <c r="Q134" s="2">
        <f t="shared" si="15"/>
        <v>0</v>
      </c>
      <c r="R134" s="6" t="str">
        <f>IF(H134&lt;&gt;0,IF(M134&lt;&gt;Inputs!$D$13,$C$4-J134,"-"),"-")</f>
        <v>-</v>
      </c>
      <c r="S134" s="6" t="str">
        <f ca="1">IF(AND(H134&lt;&gt;0,K134&lt;$C$4),IF(M134&lt;&gt;Inputs!$D$13,$C$4-K134,"-"),"-")</f>
        <v>-</v>
      </c>
      <c r="T134" s="6">
        <f>IF(M134=Inputs!$D$9,'Invoice Tracker'!P134-'Invoice Tracker'!K134,"-")</f>
        <v>44</v>
      </c>
      <c r="U134" s="5">
        <f>IF((M134&lt;&gt;Inputs!$D$13),IF($C$4&gt;'Invoice Tracker'!K134+Inputs!$G$22,1,0),0)</f>
        <v>0</v>
      </c>
      <c r="V134" s="14">
        <v>0</v>
      </c>
      <c r="W134" s="5">
        <f t="shared" si="9"/>
        <v>0</v>
      </c>
      <c r="X134" s="1">
        <f>IF((M134&lt;&gt;Inputs!$D$13),IF($C$4&gt;'Invoice Tracker'!K134+Inputs!$G$23,1,0),0)</f>
        <v>0</v>
      </c>
      <c r="Y134" s="14">
        <v>0</v>
      </c>
      <c r="Z134" s="5">
        <f t="shared" si="10"/>
        <v>0</v>
      </c>
      <c r="AA134" s="1">
        <f>IF((M134&lt;&gt;Inputs!$D$13),IF($C$4&gt;'Invoice Tracker'!K134+Inputs!$G$24,1,0),0)</f>
        <v>0</v>
      </c>
      <c r="AB134" s="14">
        <v>0</v>
      </c>
      <c r="AC134" s="5">
        <f t="shared" si="11"/>
        <v>0</v>
      </c>
      <c r="AD134" s="1">
        <f>IF((M134&lt;&gt;Inputs!$D$13),IF($C$4&gt;'Invoice Tracker'!K134+Inputs!$G$25,1,0),0)</f>
        <v>0</v>
      </c>
      <c r="AE134" s="14">
        <v>0</v>
      </c>
      <c r="AF134" s="5">
        <f t="shared" si="12"/>
        <v>0</v>
      </c>
      <c r="AG134" s="1">
        <f>IF((M134&lt;&gt;Inputs!$D$13),IF($C$4&gt;'Invoice Tracker'!K134+Inputs!$G$26,1,0),0)</f>
        <v>0</v>
      </c>
      <c r="AH134" s="14">
        <v>0</v>
      </c>
      <c r="AI134" s="5">
        <f t="shared" si="13"/>
        <v>0</v>
      </c>
      <c r="AJ134" s="1">
        <f>IF((M134&lt;&gt;Inputs!$D$13),IF($C$4&gt;'Invoice Tracker'!K134+Inputs!$G$27,1,0),0)</f>
        <v>0</v>
      </c>
      <c r="AK134" s="14">
        <v>0</v>
      </c>
      <c r="AL134" s="5">
        <f t="shared" si="14"/>
        <v>0</v>
      </c>
    </row>
    <row r="135" spans="2:38" x14ac:dyDescent="0.2">
      <c r="B135" s="11" t="s">
        <v>383</v>
      </c>
      <c r="C135" s="12" t="s">
        <v>28</v>
      </c>
      <c r="D135" s="15">
        <v>43253</v>
      </c>
      <c r="E135" s="11" t="s">
        <v>11</v>
      </c>
      <c r="F135" s="11" t="s">
        <v>172</v>
      </c>
      <c r="G135" s="13">
        <v>3652.05</v>
      </c>
      <c r="H135" s="13">
        <v>4382.46</v>
      </c>
      <c r="I135" s="14" t="s">
        <v>7</v>
      </c>
      <c r="J135" s="15">
        <v>43253</v>
      </c>
      <c r="K135" s="15">
        <v>43283</v>
      </c>
      <c r="L135" s="4" t="str">
        <f>IF(H135&lt;&gt;0,IF(Q135&gt;0,IF($C$4&gt;K135,Inputs!$D$7,Inputs!$D$8),Inputs!$D$9),"-")</f>
        <v>Encaissée</v>
      </c>
      <c r="M135" s="4" t="str">
        <f>IF(H135&lt;&gt;0,IF(O135=0,Inputs!$D$11,IF(AND(O135&gt;0,O135&lt;Q135),Inputs!$D$12,Inputs!$D$13)),"-")</f>
        <v>Encaissée</v>
      </c>
      <c r="N135" s="14" t="s">
        <v>199</v>
      </c>
      <c r="O135" s="13">
        <v>4382.46</v>
      </c>
      <c r="P135" s="15">
        <v>43311</v>
      </c>
      <c r="Q135" s="2">
        <f t="shared" si="15"/>
        <v>0</v>
      </c>
      <c r="R135" s="6" t="str">
        <f>IF(H135&lt;&gt;0,IF(M135&lt;&gt;Inputs!$D$13,$C$4-J135,"-"),"-")</f>
        <v>-</v>
      </c>
      <c r="S135" s="6" t="str">
        <f ca="1">IF(AND(H135&lt;&gt;0,K135&lt;$C$4),IF(M135&lt;&gt;Inputs!$D$13,$C$4-K135,"-"),"-")</f>
        <v>-</v>
      </c>
      <c r="T135" s="6">
        <f>IF(M135=Inputs!$D$9,'Invoice Tracker'!P135-'Invoice Tracker'!K135,"-")</f>
        <v>28</v>
      </c>
      <c r="U135" s="5">
        <f>IF((M135&lt;&gt;Inputs!$D$13),IF($C$4&gt;'Invoice Tracker'!K135+Inputs!$G$22,1,0),0)</f>
        <v>0</v>
      </c>
      <c r="V135" s="14">
        <v>0</v>
      </c>
      <c r="W135" s="5">
        <f t="shared" si="9"/>
        <v>0</v>
      </c>
      <c r="X135" s="1">
        <f>IF((M135&lt;&gt;Inputs!$D$13),IF($C$4&gt;'Invoice Tracker'!K135+Inputs!$G$23,1,0),0)</f>
        <v>0</v>
      </c>
      <c r="Y135" s="14">
        <v>0</v>
      </c>
      <c r="Z135" s="5">
        <f t="shared" si="10"/>
        <v>0</v>
      </c>
      <c r="AA135" s="1">
        <f>IF((M135&lt;&gt;Inputs!$D$13),IF($C$4&gt;'Invoice Tracker'!K135+Inputs!$G$24,1,0),0)</f>
        <v>0</v>
      </c>
      <c r="AB135" s="14">
        <v>0</v>
      </c>
      <c r="AC135" s="5">
        <f t="shared" si="11"/>
        <v>0</v>
      </c>
      <c r="AD135" s="1">
        <f>IF((M135&lt;&gt;Inputs!$D$13),IF($C$4&gt;'Invoice Tracker'!K135+Inputs!$G$25,1,0),0)</f>
        <v>0</v>
      </c>
      <c r="AE135" s="14">
        <v>0</v>
      </c>
      <c r="AF135" s="5">
        <f t="shared" si="12"/>
        <v>0</v>
      </c>
      <c r="AG135" s="1">
        <f>IF((M135&lt;&gt;Inputs!$D$13),IF($C$4&gt;'Invoice Tracker'!K135+Inputs!$G$26,1,0),0)</f>
        <v>0</v>
      </c>
      <c r="AH135" s="14">
        <v>0</v>
      </c>
      <c r="AI135" s="5">
        <f t="shared" si="13"/>
        <v>0</v>
      </c>
      <c r="AJ135" s="1">
        <f>IF((M135&lt;&gt;Inputs!$D$13),IF($C$4&gt;'Invoice Tracker'!K135+Inputs!$G$27,1,0),0)</f>
        <v>0</v>
      </c>
      <c r="AK135" s="14">
        <v>0</v>
      </c>
      <c r="AL135" s="5">
        <f t="shared" si="14"/>
        <v>0</v>
      </c>
    </row>
    <row r="136" spans="2:38" x14ac:dyDescent="0.2">
      <c r="B136" s="11" t="s">
        <v>384</v>
      </c>
      <c r="C136" s="12" t="s">
        <v>12</v>
      </c>
      <c r="D136" s="15">
        <v>43250</v>
      </c>
      <c r="E136" s="11" t="s">
        <v>27</v>
      </c>
      <c r="F136" s="11" t="s">
        <v>173</v>
      </c>
      <c r="G136" s="13">
        <v>17941.275000000001</v>
      </c>
      <c r="H136" s="13">
        <v>21529.53</v>
      </c>
      <c r="I136" s="14" t="s">
        <v>7</v>
      </c>
      <c r="J136" s="15">
        <v>43250</v>
      </c>
      <c r="K136" s="15">
        <v>43280</v>
      </c>
      <c r="L136" s="4" t="str">
        <f>IF(H136&lt;&gt;0,IF(Q136&gt;0,IF($C$4&gt;K136,Inputs!$D$7,Inputs!$D$8),Inputs!$D$9),"-")</f>
        <v>Encaissée</v>
      </c>
      <c r="M136" s="4" t="str">
        <f>IF(H136&lt;&gt;0,IF(O136=0,Inputs!$D$11,IF(AND(O136&gt;0,O136&lt;Q136),Inputs!$D$12,Inputs!$D$13)),"-")</f>
        <v>Encaissée</v>
      </c>
      <c r="N136" s="14" t="s">
        <v>199</v>
      </c>
      <c r="O136" s="13">
        <v>21529.53</v>
      </c>
      <c r="P136" s="15">
        <v>43305</v>
      </c>
      <c r="Q136" s="2">
        <f t="shared" si="15"/>
        <v>0</v>
      </c>
      <c r="R136" s="6" t="str">
        <f>IF(H136&lt;&gt;0,IF(M136&lt;&gt;Inputs!$D$13,$C$4-J136,"-"),"-")</f>
        <v>-</v>
      </c>
      <c r="S136" s="6" t="str">
        <f ca="1">IF(AND(H136&lt;&gt;0,K136&lt;$C$4),IF(M136&lt;&gt;Inputs!$D$13,$C$4-K136,"-"),"-")</f>
        <v>-</v>
      </c>
      <c r="T136" s="6">
        <f>IF(M136=Inputs!$D$9,'Invoice Tracker'!P136-'Invoice Tracker'!K136,"-")</f>
        <v>25</v>
      </c>
      <c r="U136" s="5">
        <f>IF((M136&lt;&gt;Inputs!$D$13),IF($C$4&gt;'Invoice Tracker'!K136+Inputs!$G$22,1,0),0)</f>
        <v>0</v>
      </c>
      <c r="V136" s="14">
        <v>0</v>
      </c>
      <c r="W136" s="5">
        <f t="shared" si="9"/>
        <v>0</v>
      </c>
      <c r="X136" s="1">
        <f>IF((M136&lt;&gt;Inputs!$D$13),IF($C$4&gt;'Invoice Tracker'!K136+Inputs!$G$23,1,0),0)</f>
        <v>0</v>
      </c>
      <c r="Y136" s="14">
        <v>0</v>
      </c>
      <c r="Z136" s="5">
        <f t="shared" si="10"/>
        <v>0</v>
      </c>
      <c r="AA136" s="1">
        <f>IF((M136&lt;&gt;Inputs!$D$13),IF($C$4&gt;'Invoice Tracker'!K136+Inputs!$G$24,1,0),0)</f>
        <v>0</v>
      </c>
      <c r="AB136" s="14">
        <v>0</v>
      </c>
      <c r="AC136" s="5">
        <f t="shared" si="11"/>
        <v>0</v>
      </c>
      <c r="AD136" s="1">
        <f>IF((M136&lt;&gt;Inputs!$D$13),IF($C$4&gt;'Invoice Tracker'!K136+Inputs!$G$25,1,0),0)</f>
        <v>0</v>
      </c>
      <c r="AE136" s="14">
        <v>0</v>
      </c>
      <c r="AF136" s="5">
        <f t="shared" si="12"/>
        <v>0</v>
      </c>
      <c r="AG136" s="1">
        <f>IF((M136&lt;&gt;Inputs!$D$13),IF($C$4&gt;'Invoice Tracker'!K136+Inputs!$G$26,1,0),0)</f>
        <v>0</v>
      </c>
      <c r="AH136" s="14">
        <v>0</v>
      </c>
      <c r="AI136" s="5">
        <f t="shared" si="13"/>
        <v>0</v>
      </c>
      <c r="AJ136" s="1">
        <f>IF((M136&lt;&gt;Inputs!$D$13),IF($C$4&gt;'Invoice Tracker'!K136+Inputs!$G$27,1,0),0)</f>
        <v>0</v>
      </c>
      <c r="AK136" s="14">
        <v>0</v>
      </c>
      <c r="AL136" s="5">
        <f t="shared" si="14"/>
        <v>0</v>
      </c>
    </row>
    <row r="137" spans="2:38" x14ac:dyDescent="0.2">
      <c r="B137" s="11" t="s">
        <v>385</v>
      </c>
      <c r="C137" s="12" t="s">
        <v>31</v>
      </c>
      <c r="D137" s="15">
        <v>43248</v>
      </c>
      <c r="E137" s="11" t="s">
        <v>6</v>
      </c>
      <c r="F137" s="11" t="s">
        <v>174</v>
      </c>
      <c r="G137" s="13">
        <v>38533.199999999997</v>
      </c>
      <c r="H137" s="13">
        <v>46239.839999999997</v>
      </c>
      <c r="I137" s="14" t="s">
        <v>7</v>
      </c>
      <c r="J137" s="15">
        <v>43248</v>
      </c>
      <c r="K137" s="15">
        <v>43278</v>
      </c>
      <c r="L137" s="4" t="str">
        <f>IF(H137&lt;&gt;0,IF(Q137&gt;0,IF($C$4&gt;K137,Inputs!$D$7,Inputs!$D$8),Inputs!$D$9),"-")</f>
        <v>Encaissée</v>
      </c>
      <c r="M137" s="4" t="str">
        <f>IF(H137&lt;&gt;0,IF(O137=0,Inputs!$D$11,IF(AND(O137&gt;0,O137&lt;Q137),Inputs!$D$12,Inputs!$D$13)),"-")</f>
        <v>Encaissée</v>
      </c>
      <c r="N137" s="14" t="s">
        <v>199</v>
      </c>
      <c r="O137" s="13">
        <v>46239.839999999997</v>
      </c>
      <c r="P137" s="15">
        <v>43299</v>
      </c>
      <c r="Q137" s="2">
        <f t="shared" si="15"/>
        <v>0</v>
      </c>
      <c r="R137" s="6" t="str">
        <f>IF(H137&lt;&gt;0,IF(M137&lt;&gt;Inputs!$D$13,$C$4-J137,"-"),"-")</f>
        <v>-</v>
      </c>
      <c r="S137" s="6" t="str">
        <f ca="1">IF(AND(H137&lt;&gt;0,K137&lt;$C$4),IF(M137&lt;&gt;Inputs!$D$13,$C$4-K137,"-"),"-")</f>
        <v>-</v>
      </c>
      <c r="T137" s="6">
        <f>IF(M137=Inputs!$D$9,'Invoice Tracker'!P137-'Invoice Tracker'!K137,"-")</f>
        <v>21</v>
      </c>
      <c r="U137" s="5">
        <f>IF((M137&lt;&gt;Inputs!$D$13),IF($C$4&gt;'Invoice Tracker'!K137+Inputs!$G$22,1,0),0)</f>
        <v>0</v>
      </c>
      <c r="V137" s="14">
        <v>0</v>
      </c>
      <c r="W137" s="5">
        <f t="shared" si="9"/>
        <v>0</v>
      </c>
      <c r="X137" s="1">
        <f>IF((M137&lt;&gt;Inputs!$D$13),IF($C$4&gt;'Invoice Tracker'!K137+Inputs!$G$23,1,0),0)</f>
        <v>0</v>
      </c>
      <c r="Y137" s="14">
        <v>0</v>
      </c>
      <c r="Z137" s="5">
        <f t="shared" si="10"/>
        <v>0</v>
      </c>
      <c r="AA137" s="1">
        <f>IF((M137&lt;&gt;Inputs!$D$13),IF($C$4&gt;'Invoice Tracker'!K137+Inputs!$G$24,1,0),0)</f>
        <v>0</v>
      </c>
      <c r="AB137" s="14">
        <v>0</v>
      </c>
      <c r="AC137" s="5">
        <f t="shared" si="11"/>
        <v>0</v>
      </c>
      <c r="AD137" s="1">
        <f>IF((M137&lt;&gt;Inputs!$D$13),IF($C$4&gt;'Invoice Tracker'!K137+Inputs!$G$25,1,0),0)</f>
        <v>0</v>
      </c>
      <c r="AE137" s="14">
        <v>0</v>
      </c>
      <c r="AF137" s="5">
        <f t="shared" si="12"/>
        <v>0</v>
      </c>
      <c r="AG137" s="1">
        <f>IF((M137&lt;&gt;Inputs!$D$13),IF($C$4&gt;'Invoice Tracker'!K137+Inputs!$G$26,1,0),0)</f>
        <v>0</v>
      </c>
      <c r="AH137" s="14">
        <v>0</v>
      </c>
      <c r="AI137" s="5">
        <f t="shared" si="13"/>
        <v>0</v>
      </c>
      <c r="AJ137" s="1">
        <f>IF((M137&lt;&gt;Inputs!$D$13),IF($C$4&gt;'Invoice Tracker'!K137+Inputs!$G$27,1,0),0)</f>
        <v>0</v>
      </c>
      <c r="AK137" s="14">
        <v>0</v>
      </c>
      <c r="AL137" s="5">
        <f t="shared" si="14"/>
        <v>0</v>
      </c>
    </row>
    <row r="138" spans="2:38" x14ac:dyDescent="0.2">
      <c r="B138" s="11" t="s">
        <v>386</v>
      </c>
      <c r="C138" s="12" t="s">
        <v>17</v>
      </c>
      <c r="D138" s="15">
        <v>43246</v>
      </c>
      <c r="E138" s="11" t="s">
        <v>30</v>
      </c>
      <c r="F138" s="11" t="s">
        <v>175</v>
      </c>
      <c r="G138" s="13">
        <v>11909.816666666668</v>
      </c>
      <c r="H138" s="13">
        <v>14291.78</v>
      </c>
      <c r="I138" s="14" t="s">
        <v>7</v>
      </c>
      <c r="J138" s="15">
        <v>43246</v>
      </c>
      <c r="K138" s="15">
        <v>43276</v>
      </c>
      <c r="L138" s="4" t="str">
        <f>IF(H138&lt;&gt;0,IF(Q138&gt;0,IF($C$4&gt;K138,Inputs!$D$7,Inputs!$D$8),Inputs!$D$9),"-")</f>
        <v>Encaissée</v>
      </c>
      <c r="M138" s="4" t="str">
        <f>IF(H138&lt;&gt;0,IF(O138=0,Inputs!$D$11,IF(AND(O138&gt;0,O138&lt;Q138),Inputs!$D$12,Inputs!$D$13)),"-")</f>
        <v>Encaissée</v>
      </c>
      <c r="N138" s="14" t="s">
        <v>199</v>
      </c>
      <c r="O138" s="13">
        <v>14291.78</v>
      </c>
      <c r="P138" s="15">
        <v>43290</v>
      </c>
      <c r="Q138" s="2">
        <f t="shared" ref="Q138:Q160" si="16">H138-O138</f>
        <v>0</v>
      </c>
      <c r="R138" s="6" t="str">
        <f>IF(H138&lt;&gt;0,IF(M138&lt;&gt;Inputs!$D$13,$C$4-J138,"-"),"-")</f>
        <v>-</v>
      </c>
      <c r="S138" s="6" t="str">
        <f ca="1">IF(AND(H138&lt;&gt;0,K138&lt;$C$4),IF(M138&lt;&gt;Inputs!$D$13,$C$4-K138,"-"),"-")</f>
        <v>-</v>
      </c>
      <c r="T138" s="6">
        <f>IF(M138=Inputs!$D$9,'Invoice Tracker'!P138-'Invoice Tracker'!K138,"-")</f>
        <v>14</v>
      </c>
      <c r="U138" s="5">
        <f>IF((M138&lt;&gt;Inputs!$D$13),IF($C$4&gt;'Invoice Tracker'!K138+Inputs!$G$22,1,0),0)</f>
        <v>0</v>
      </c>
      <c r="V138" s="14">
        <v>0</v>
      </c>
      <c r="W138" s="5">
        <f t="shared" si="9"/>
        <v>0</v>
      </c>
      <c r="X138" s="1">
        <f>IF((M138&lt;&gt;Inputs!$D$13),IF($C$4&gt;'Invoice Tracker'!K138+Inputs!$G$23,1,0),0)</f>
        <v>0</v>
      </c>
      <c r="Y138" s="14">
        <v>0</v>
      </c>
      <c r="Z138" s="5">
        <f t="shared" si="10"/>
        <v>0</v>
      </c>
      <c r="AA138" s="1">
        <f>IF((M138&lt;&gt;Inputs!$D$13),IF($C$4&gt;'Invoice Tracker'!K138+Inputs!$G$24,1,0),0)</f>
        <v>0</v>
      </c>
      <c r="AB138" s="14">
        <v>0</v>
      </c>
      <c r="AC138" s="5">
        <f t="shared" si="11"/>
        <v>0</v>
      </c>
      <c r="AD138" s="1">
        <f>IF((M138&lt;&gt;Inputs!$D$13),IF($C$4&gt;'Invoice Tracker'!K138+Inputs!$G$25,1,0),0)</f>
        <v>0</v>
      </c>
      <c r="AE138" s="14">
        <v>0</v>
      </c>
      <c r="AF138" s="5">
        <f t="shared" si="12"/>
        <v>0</v>
      </c>
      <c r="AG138" s="1">
        <f>IF((M138&lt;&gt;Inputs!$D$13),IF($C$4&gt;'Invoice Tracker'!K138+Inputs!$G$26,1,0),0)</f>
        <v>0</v>
      </c>
      <c r="AH138" s="14">
        <v>0</v>
      </c>
      <c r="AI138" s="5">
        <f t="shared" si="13"/>
        <v>0</v>
      </c>
      <c r="AJ138" s="1">
        <f>IF((M138&lt;&gt;Inputs!$D$13),IF($C$4&gt;'Invoice Tracker'!K138+Inputs!$G$27,1,0),0)</f>
        <v>0</v>
      </c>
      <c r="AK138" s="14">
        <v>0</v>
      </c>
      <c r="AL138" s="5">
        <f t="shared" si="14"/>
        <v>0</v>
      </c>
    </row>
    <row r="139" spans="2:38" x14ac:dyDescent="0.2">
      <c r="B139" s="11" t="s">
        <v>387</v>
      </c>
      <c r="C139" s="12" t="s">
        <v>28</v>
      </c>
      <c r="D139" s="15">
        <v>43243</v>
      </c>
      <c r="E139" s="11" t="s">
        <v>9</v>
      </c>
      <c r="F139" s="11" t="s">
        <v>176</v>
      </c>
      <c r="G139" s="13">
        <v>29286.76666666667</v>
      </c>
      <c r="H139" s="13">
        <v>35144.120000000003</v>
      </c>
      <c r="I139" s="14" t="s">
        <v>7</v>
      </c>
      <c r="J139" s="15">
        <v>43243</v>
      </c>
      <c r="K139" s="15">
        <v>43273</v>
      </c>
      <c r="L139" s="4" t="str">
        <f>IF(H139&lt;&gt;0,IF(Q139&gt;0,IF($C$4&gt;K139,Inputs!$D$7,Inputs!$D$8),Inputs!$D$9),"-")</f>
        <v>Encaissée</v>
      </c>
      <c r="M139" s="4" t="str">
        <f>IF(H139&lt;&gt;0,IF(O139=0,Inputs!$D$11,IF(AND(O139&gt;0,O139&lt;Q139),Inputs!$D$12,Inputs!$D$13)),"-")</f>
        <v>Encaissée</v>
      </c>
      <c r="N139" s="14" t="s">
        <v>199</v>
      </c>
      <c r="O139" s="13">
        <v>35144.120000000003</v>
      </c>
      <c r="P139" s="15">
        <v>43305</v>
      </c>
      <c r="Q139" s="2">
        <f t="shared" si="16"/>
        <v>0</v>
      </c>
      <c r="R139" s="6" t="str">
        <f>IF(H139&lt;&gt;0,IF(M139&lt;&gt;Inputs!$D$13,$C$4-J139,"-"),"-")</f>
        <v>-</v>
      </c>
      <c r="S139" s="6" t="str">
        <f ca="1">IF(AND(H139&lt;&gt;0,K139&lt;$C$4),IF(M139&lt;&gt;Inputs!$D$13,$C$4-K139,"-"),"-")</f>
        <v>-</v>
      </c>
      <c r="T139" s="6">
        <f>IF(M139=Inputs!$D$9,'Invoice Tracker'!P139-'Invoice Tracker'!K139,"-")</f>
        <v>32</v>
      </c>
      <c r="U139" s="5">
        <f>IF((M139&lt;&gt;Inputs!$D$13),IF($C$4&gt;'Invoice Tracker'!K139+Inputs!$G$22,1,0),0)</f>
        <v>0</v>
      </c>
      <c r="V139" s="14">
        <v>0</v>
      </c>
      <c r="W139" s="5">
        <f t="shared" si="9"/>
        <v>0</v>
      </c>
      <c r="X139" s="1">
        <f>IF((M139&lt;&gt;Inputs!$D$13),IF($C$4&gt;'Invoice Tracker'!K139+Inputs!$G$23,1,0),0)</f>
        <v>0</v>
      </c>
      <c r="Y139" s="14">
        <v>0</v>
      </c>
      <c r="Z139" s="5">
        <f t="shared" si="10"/>
        <v>0</v>
      </c>
      <c r="AA139" s="1">
        <f>IF((M139&lt;&gt;Inputs!$D$13),IF($C$4&gt;'Invoice Tracker'!K139+Inputs!$G$24,1,0),0)</f>
        <v>0</v>
      </c>
      <c r="AB139" s="14">
        <v>0</v>
      </c>
      <c r="AC139" s="5">
        <f t="shared" si="11"/>
        <v>0</v>
      </c>
      <c r="AD139" s="1">
        <f>IF((M139&lt;&gt;Inputs!$D$13),IF($C$4&gt;'Invoice Tracker'!K139+Inputs!$G$25,1,0),0)</f>
        <v>0</v>
      </c>
      <c r="AE139" s="14">
        <v>0</v>
      </c>
      <c r="AF139" s="5">
        <f t="shared" si="12"/>
        <v>0</v>
      </c>
      <c r="AG139" s="1">
        <f>IF((M139&lt;&gt;Inputs!$D$13),IF($C$4&gt;'Invoice Tracker'!K139+Inputs!$G$26,1,0),0)</f>
        <v>0</v>
      </c>
      <c r="AH139" s="14">
        <v>0</v>
      </c>
      <c r="AI139" s="5">
        <f t="shared" si="13"/>
        <v>0</v>
      </c>
      <c r="AJ139" s="1">
        <f>IF((M139&lt;&gt;Inputs!$D$13),IF($C$4&gt;'Invoice Tracker'!K139+Inputs!$G$27,1,0),0)</f>
        <v>0</v>
      </c>
      <c r="AK139" s="14">
        <v>0</v>
      </c>
      <c r="AL139" s="5">
        <f t="shared" si="14"/>
        <v>0</v>
      </c>
    </row>
    <row r="140" spans="2:38" x14ac:dyDescent="0.2">
      <c r="B140" s="11" t="s">
        <v>388</v>
      </c>
      <c r="C140" s="12" t="s">
        <v>14</v>
      </c>
      <c r="D140" s="15">
        <v>43241</v>
      </c>
      <c r="E140" s="11" t="s">
        <v>9</v>
      </c>
      <c r="F140" s="11" t="s">
        <v>177</v>
      </c>
      <c r="G140" s="13">
        <v>6119.5916666666672</v>
      </c>
      <c r="H140" s="13">
        <v>7343.51</v>
      </c>
      <c r="I140" s="14" t="s">
        <v>7</v>
      </c>
      <c r="J140" s="15">
        <v>43241</v>
      </c>
      <c r="K140" s="15">
        <v>43271</v>
      </c>
      <c r="L140" s="4" t="str">
        <f>IF(H140&lt;&gt;0,IF(Q140&gt;0,IF($C$4&gt;K140,Inputs!$D$7,Inputs!$D$8),Inputs!$D$9),"-")</f>
        <v>Encaissée</v>
      </c>
      <c r="M140" s="4" t="str">
        <f>IF(H140&lt;&gt;0,IF(O140=0,Inputs!$D$11,IF(AND(O140&gt;0,O140&lt;Q140),Inputs!$D$12,Inputs!$D$13)),"-")</f>
        <v>Encaissée</v>
      </c>
      <c r="N140" s="14" t="s">
        <v>199</v>
      </c>
      <c r="O140" s="13">
        <v>7343.51</v>
      </c>
      <c r="P140" s="15">
        <v>43277</v>
      </c>
      <c r="Q140" s="2">
        <f t="shared" si="16"/>
        <v>0</v>
      </c>
      <c r="R140" s="6" t="str">
        <f>IF(H140&lt;&gt;0,IF(M140&lt;&gt;Inputs!$D$13,$C$4-J140,"-"),"-")</f>
        <v>-</v>
      </c>
      <c r="S140" s="6" t="str">
        <f ca="1">IF(AND(H140&lt;&gt;0,K140&lt;$C$4),IF(M140&lt;&gt;Inputs!$D$13,$C$4-K140,"-"),"-")</f>
        <v>-</v>
      </c>
      <c r="T140" s="6">
        <f>IF(M140=Inputs!$D$9,'Invoice Tracker'!P140-'Invoice Tracker'!K140,"-")</f>
        <v>6</v>
      </c>
      <c r="U140" s="5">
        <f>IF((M140&lt;&gt;Inputs!$D$13),IF($C$4&gt;'Invoice Tracker'!K140+Inputs!$G$22,1,0),0)</f>
        <v>0</v>
      </c>
      <c r="V140" s="14">
        <v>0</v>
      </c>
      <c r="W140" s="5">
        <f t="shared" ref="W140:W159" si="17">IF(AND(U140=1,V140=0),1,0)</f>
        <v>0</v>
      </c>
      <c r="X140" s="1">
        <f>IF((M140&lt;&gt;Inputs!$D$13),IF($C$4&gt;'Invoice Tracker'!K140+Inputs!$G$23,1,0),0)</f>
        <v>0</v>
      </c>
      <c r="Y140" s="14">
        <v>0</v>
      </c>
      <c r="Z140" s="5">
        <f t="shared" ref="Z140:Z159" si="18">IF(AND(X140=1,Y140=0),1,0)</f>
        <v>0</v>
      </c>
      <c r="AA140" s="1">
        <f>IF((M140&lt;&gt;Inputs!$D$13),IF($C$4&gt;'Invoice Tracker'!K140+Inputs!$G$24,1,0),0)</f>
        <v>0</v>
      </c>
      <c r="AB140" s="14">
        <v>0</v>
      </c>
      <c r="AC140" s="5">
        <f t="shared" ref="AC140:AC159" si="19">IF(AND(AA140=1,AB140=0),1,0)</f>
        <v>0</v>
      </c>
      <c r="AD140" s="1">
        <f>IF((M140&lt;&gt;Inputs!$D$13),IF($C$4&gt;'Invoice Tracker'!K140+Inputs!$G$25,1,0),0)</f>
        <v>0</v>
      </c>
      <c r="AE140" s="14">
        <v>0</v>
      </c>
      <c r="AF140" s="5">
        <f t="shared" ref="AF140:AF159" si="20">IF(AND(AD140=1,AE140=0),1,0)</f>
        <v>0</v>
      </c>
      <c r="AG140" s="1">
        <f>IF((M140&lt;&gt;Inputs!$D$13),IF($C$4&gt;'Invoice Tracker'!K140+Inputs!$G$26,1,0),0)</f>
        <v>0</v>
      </c>
      <c r="AH140" s="14">
        <v>0</v>
      </c>
      <c r="AI140" s="5">
        <f t="shared" ref="AI140:AI159" si="21">IF(AND(AG140=1,AH140=0),1,0)</f>
        <v>0</v>
      </c>
      <c r="AJ140" s="1">
        <f>IF((M140&lt;&gt;Inputs!$D$13),IF($C$4&gt;'Invoice Tracker'!K140+Inputs!$G$27,1,0),0)</f>
        <v>0</v>
      </c>
      <c r="AK140" s="14">
        <v>0</v>
      </c>
      <c r="AL140" s="5">
        <f t="shared" ref="AL140:AL159" si="22">IF(AND(AJ140=1,AK140=0),1,0)</f>
        <v>0</v>
      </c>
    </row>
    <row r="141" spans="2:38" x14ac:dyDescent="0.2">
      <c r="B141" s="11" t="s">
        <v>389</v>
      </c>
      <c r="C141" s="12" t="s">
        <v>28</v>
      </c>
      <c r="D141" s="15">
        <v>43239</v>
      </c>
      <c r="E141" s="11" t="s">
        <v>9</v>
      </c>
      <c r="F141" s="11" t="s">
        <v>178</v>
      </c>
      <c r="G141" s="13">
        <v>26357.533333333336</v>
      </c>
      <c r="H141" s="13">
        <v>31629.040000000001</v>
      </c>
      <c r="I141" s="14" t="s">
        <v>7</v>
      </c>
      <c r="J141" s="15">
        <v>43239</v>
      </c>
      <c r="K141" s="15">
        <v>43269</v>
      </c>
      <c r="L141" s="4" t="str">
        <f>IF(H141&lt;&gt;0,IF(Q141&gt;0,IF($C$4&gt;K141,Inputs!$D$7,Inputs!$D$8),Inputs!$D$9),"-")</f>
        <v>Encaissée</v>
      </c>
      <c r="M141" s="4" t="str">
        <f>IF(H141&lt;&gt;0,IF(O141=0,Inputs!$D$11,IF(AND(O141&gt;0,O141&lt;Q141),Inputs!$D$12,Inputs!$D$13)),"-")</f>
        <v>Encaissée</v>
      </c>
      <c r="N141" s="14" t="s">
        <v>199</v>
      </c>
      <c r="O141" s="13">
        <v>31629.040000000001</v>
      </c>
      <c r="P141" s="15">
        <v>43284</v>
      </c>
      <c r="Q141" s="2">
        <f t="shared" si="16"/>
        <v>0</v>
      </c>
      <c r="R141" s="6" t="str">
        <f>IF(H141&lt;&gt;0,IF(M141&lt;&gt;Inputs!$D$13,$C$4-J141,"-"),"-")</f>
        <v>-</v>
      </c>
      <c r="S141" s="6" t="str">
        <f ca="1">IF(AND(H141&lt;&gt;0,K141&lt;$C$4),IF(M141&lt;&gt;Inputs!$D$13,$C$4-K141,"-"),"-")</f>
        <v>-</v>
      </c>
      <c r="T141" s="6">
        <f>IF(M141=Inputs!$D$9,'Invoice Tracker'!P141-'Invoice Tracker'!K141,"-")</f>
        <v>15</v>
      </c>
      <c r="U141" s="5">
        <f>IF((M141&lt;&gt;Inputs!$D$13),IF($C$4&gt;'Invoice Tracker'!K141+Inputs!$G$22,1,0),0)</f>
        <v>0</v>
      </c>
      <c r="V141" s="14">
        <v>0</v>
      </c>
      <c r="W141" s="5">
        <f t="shared" si="17"/>
        <v>0</v>
      </c>
      <c r="X141" s="1">
        <f>IF((M141&lt;&gt;Inputs!$D$13),IF($C$4&gt;'Invoice Tracker'!K141+Inputs!$G$23,1,0),0)</f>
        <v>0</v>
      </c>
      <c r="Y141" s="14">
        <v>0</v>
      </c>
      <c r="Z141" s="5">
        <f t="shared" si="18"/>
        <v>0</v>
      </c>
      <c r="AA141" s="1">
        <f>IF((M141&lt;&gt;Inputs!$D$13),IF($C$4&gt;'Invoice Tracker'!K141+Inputs!$G$24,1,0),0)</f>
        <v>0</v>
      </c>
      <c r="AB141" s="14">
        <v>0</v>
      </c>
      <c r="AC141" s="5">
        <f t="shared" si="19"/>
        <v>0</v>
      </c>
      <c r="AD141" s="1">
        <f>IF((M141&lt;&gt;Inputs!$D$13),IF($C$4&gt;'Invoice Tracker'!K141+Inputs!$G$25,1,0),0)</f>
        <v>0</v>
      </c>
      <c r="AE141" s="14">
        <v>0</v>
      </c>
      <c r="AF141" s="5">
        <f t="shared" si="20"/>
        <v>0</v>
      </c>
      <c r="AG141" s="1">
        <f>IF((M141&lt;&gt;Inputs!$D$13),IF($C$4&gt;'Invoice Tracker'!K141+Inputs!$G$26,1,0),0)</f>
        <v>0</v>
      </c>
      <c r="AH141" s="14">
        <v>0</v>
      </c>
      <c r="AI141" s="5">
        <f t="shared" si="21"/>
        <v>0</v>
      </c>
      <c r="AJ141" s="1">
        <f>IF((M141&lt;&gt;Inputs!$D$13),IF($C$4&gt;'Invoice Tracker'!K141+Inputs!$G$27,1,0),0)</f>
        <v>0</v>
      </c>
      <c r="AK141" s="14">
        <v>0</v>
      </c>
      <c r="AL141" s="5">
        <f t="shared" si="22"/>
        <v>0</v>
      </c>
    </row>
    <row r="142" spans="2:38" x14ac:dyDescent="0.2">
      <c r="B142" s="11" t="s">
        <v>390</v>
      </c>
      <c r="C142" s="12" t="s">
        <v>17</v>
      </c>
      <c r="D142" s="15">
        <v>43236</v>
      </c>
      <c r="E142" s="11" t="s">
        <v>9</v>
      </c>
      <c r="F142" s="11" t="s">
        <v>179</v>
      </c>
      <c r="G142" s="13">
        <v>38626.566666666666</v>
      </c>
      <c r="H142" s="13">
        <v>46351.88</v>
      </c>
      <c r="I142" s="14" t="s">
        <v>7</v>
      </c>
      <c r="J142" s="15">
        <v>43236</v>
      </c>
      <c r="K142" s="15">
        <v>43266</v>
      </c>
      <c r="L142" s="4" t="str">
        <f>IF(H142&lt;&gt;0,IF(Q142&gt;0,IF($C$4&gt;K142,Inputs!$D$7,Inputs!$D$8),Inputs!$D$9),"-")</f>
        <v>Encaissée</v>
      </c>
      <c r="M142" s="4" t="str">
        <f>IF(H142&lt;&gt;0,IF(O142=0,Inputs!$D$11,IF(AND(O142&gt;0,O142&lt;Q142),Inputs!$D$12,Inputs!$D$13)),"-")</f>
        <v>Encaissée</v>
      </c>
      <c r="N142" s="14" t="s">
        <v>199</v>
      </c>
      <c r="O142" s="13">
        <v>46351.88</v>
      </c>
      <c r="P142" s="15">
        <v>43269</v>
      </c>
      <c r="Q142" s="2">
        <f t="shared" si="16"/>
        <v>0</v>
      </c>
      <c r="R142" s="6" t="str">
        <f>IF(H142&lt;&gt;0,IF(M142&lt;&gt;Inputs!$D$13,$C$4-J142,"-"),"-")</f>
        <v>-</v>
      </c>
      <c r="S142" s="6" t="str">
        <f ca="1">IF(AND(H142&lt;&gt;0,K142&lt;$C$4),IF(M142&lt;&gt;Inputs!$D$13,$C$4-K142,"-"),"-")</f>
        <v>-</v>
      </c>
      <c r="T142" s="6">
        <f>IF(M142=Inputs!$D$9,'Invoice Tracker'!P142-'Invoice Tracker'!K142,"-")</f>
        <v>3</v>
      </c>
      <c r="U142" s="5">
        <f>IF((M142&lt;&gt;Inputs!$D$13),IF($C$4&gt;'Invoice Tracker'!K142+Inputs!$G$22,1,0),0)</f>
        <v>0</v>
      </c>
      <c r="V142" s="14">
        <v>0</v>
      </c>
      <c r="W142" s="5">
        <f t="shared" si="17"/>
        <v>0</v>
      </c>
      <c r="X142" s="1">
        <f>IF((M142&lt;&gt;Inputs!$D$13),IF($C$4&gt;'Invoice Tracker'!K142+Inputs!$G$23,1,0),0)</f>
        <v>0</v>
      </c>
      <c r="Y142" s="14">
        <v>0</v>
      </c>
      <c r="Z142" s="5">
        <f t="shared" si="18"/>
        <v>0</v>
      </c>
      <c r="AA142" s="1">
        <f>IF((M142&lt;&gt;Inputs!$D$13),IF($C$4&gt;'Invoice Tracker'!K142+Inputs!$G$24,1,0),0)</f>
        <v>0</v>
      </c>
      <c r="AB142" s="14">
        <v>0</v>
      </c>
      <c r="AC142" s="5">
        <f t="shared" si="19"/>
        <v>0</v>
      </c>
      <c r="AD142" s="1">
        <f>IF((M142&lt;&gt;Inputs!$D$13),IF($C$4&gt;'Invoice Tracker'!K142+Inputs!$G$25,1,0),0)</f>
        <v>0</v>
      </c>
      <c r="AE142" s="14">
        <v>0</v>
      </c>
      <c r="AF142" s="5">
        <f t="shared" si="20"/>
        <v>0</v>
      </c>
      <c r="AG142" s="1">
        <f>IF((M142&lt;&gt;Inputs!$D$13),IF($C$4&gt;'Invoice Tracker'!K142+Inputs!$G$26,1,0),0)</f>
        <v>0</v>
      </c>
      <c r="AH142" s="14">
        <v>0</v>
      </c>
      <c r="AI142" s="5">
        <f t="shared" si="21"/>
        <v>0</v>
      </c>
      <c r="AJ142" s="1">
        <f>IF((M142&lt;&gt;Inputs!$D$13),IF($C$4&gt;'Invoice Tracker'!K142+Inputs!$G$27,1,0),0)</f>
        <v>0</v>
      </c>
      <c r="AK142" s="14">
        <v>0</v>
      </c>
      <c r="AL142" s="5">
        <f t="shared" si="22"/>
        <v>0</v>
      </c>
    </row>
    <row r="143" spans="2:38" x14ac:dyDescent="0.2">
      <c r="B143" s="11" t="s">
        <v>391</v>
      </c>
      <c r="C143" s="12" t="s">
        <v>35</v>
      </c>
      <c r="D143" s="15">
        <v>43234</v>
      </c>
      <c r="E143" s="11" t="s">
        <v>27</v>
      </c>
      <c r="F143" s="11" t="s">
        <v>180</v>
      </c>
      <c r="G143" s="13">
        <v>24414.225000000002</v>
      </c>
      <c r="H143" s="13">
        <v>29297.07</v>
      </c>
      <c r="I143" s="14" t="s">
        <v>7</v>
      </c>
      <c r="J143" s="15">
        <v>43234</v>
      </c>
      <c r="K143" s="15">
        <v>43264</v>
      </c>
      <c r="L143" s="4" t="str">
        <f>IF(H143&lt;&gt;0,IF(Q143&gt;0,IF($C$4&gt;K143,Inputs!$D$7,Inputs!$D$8),Inputs!$D$9),"-")</f>
        <v>Encaissée</v>
      </c>
      <c r="M143" s="4" t="str">
        <f>IF(H143&lt;&gt;0,IF(O143=0,Inputs!$D$11,IF(AND(O143&gt;0,O143&lt;Q143),Inputs!$D$12,Inputs!$D$13)),"-")</f>
        <v>Encaissée</v>
      </c>
      <c r="N143" s="14" t="s">
        <v>199</v>
      </c>
      <c r="O143" s="13">
        <v>29297.07</v>
      </c>
      <c r="P143" s="15">
        <v>43289</v>
      </c>
      <c r="Q143" s="2">
        <f t="shared" si="16"/>
        <v>0</v>
      </c>
      <c r="R143" s="6" t="str">
        <f>IF(H143&lt;&gt;0,IF(M143&lt;&gt;Inputs!$D$13,$C$4-J143,"-"),"-")</f>
        <v>-</v>
      </c>
      <c r="S143" s="6" t="str">
        <f ca="1">IF(AND(H143&lt;&gt;0,K143&lt;$C$4),IF(M143&lt;&gt;Inputs!$D$13,$C$4-K143,"-"),"-")</f>
        <v>-</v>
      </c>
      <c r="T143" s="6">
        <f>IF(M143=Inputs!$D$9,'Invoice Tracker'!P143-'Invoice Tracker'!K143,"-")</f>
        <v>25</v>
      </c>
      <c r="U143" s="5">
        <f>IF((M143&lt;&gt;Inputs!$D$13),IF($C$4&gt;'Invoice Tracker'!K143+Inputs!$G$22,1,0),0)</f>
        <v>0</v>
      </c>
      <c r="V143" s="14">
        <v>0</v>
      </c>
      <c r="W143" s="5">
        <f t="shared" si="17"/>
        <v>0</v>
      </c>
      <c r="X143" s="1">
        <f>IF((M143&lt;&gt;Inputs!$D$13),IF($C$4&gt;'Invoice Tracker'!K143+Inputs!$G$23,1,0),0)</f>
        <v>0</v>
      </c>
      <c r="Y143" s="14">
        <v>0</v>
      </c>
      <c r="Z143" s="5">
        <f t="shared" si="18"/>
        <v>0</v>
      </c>
      <c r="AA143" s="1">
        <f>IF((M143&lt;&gt;Inputs!$D$13),IF($C$4&gt;'Invoice Tracker'!K143+Inputs!$G$24,1,0),0)</f>
        <v>0</v>
      </c>
      <c r="AB143" s="14">
        <v>0</v>
      </c>
      <c r="AC143" s="5">
        <f t="shared" si="19"/>
        <v>0</v>
      </c>
      <c r="AD143" s="1">
        <f>IF((M143&lt;&gt;Inputs!$D$13),IF($C$4&gt;'Invoice Tracker'!K143+Inputs!$G$25,1,0),0)</f>
        <v>0</v>
      </c>
      <c r="AE143" s="14">
        <v>0</v>
      </c>
      <c r="AF143" s="5">
        <f t="shared" si="20"/>
        <v>0</v>
      </c>
      <c r="AG143" s="1">
        <f>IF((M143&lt;&gt;Inputs!$D$13),IF($C$4&gt;'Invoice Tracker'!K143+Inputs!$G$26,1,0),0)</f>
        <v>0</v>
      </c>
      <c r="AH143" s="14">
        <v>0</v>
      </c>
      <c r="AI143" s="5">
        <f t="shared" si="21"/>
        <v>0</v>
      </c>
      <c r="AJ143" s="1">
        <f>IF((M143&lt;&gt;Inputs!$D$13),IF($C$4&gt;'Invoice Tracker'!K143+Inputs!$G$27,1,0),0)</f>
        <v>0</v>
      </c>
      <c r="AK143" s="14">
        <v>0</v>
      </c>
      <c r="AL143" s="5">
        <f t="shared" si="22"/>
        <v>0</v>
      </c>
    </row>
    <row r="144" spans="2:38" x14ac:dyDescent="0.2">
      <c r="B144" s="11" t="s">
        <v>392</v>
      </c>
      <c r="C144" s="12" t="s">
        <v>28</v>
      </c>
      <c r="D144" s="15">
        <v>43232</v>
      </c>
      <c r="E144" s="11" t="s">
        <v>30</v>
      </c>
      <c r="F144" s="11" t="s">
        <v>181</v>
      </c>
      <c r="G144" s="13">
        <v>4645.5333333333338</v>
      </c>
      <c r="H144" s="13">
        <v>5574.64</v>
      </c>
      <c r="I144" s="14" t="s">
        <v>7</v>
      </c>
      <c r="J144" s="15">
        <v>43232</v>
      </c>
      <c r="K144" s="15">
        <v>43262</v>
      </c>
      <c r="L144" s="4" t="str">
        <f>IF(H144&lt;&gt;0,IF(Q144&gt;0,IF($C$4&gt;K144,Inputs!$D$7,Inputs!$D$8),Inputs!$D$9),"-")</f>
        <v>Encaissée</v>
      </c>
      <c r="M144" s="4" t="str">
        <f>IF(H144&lt;&gt;0,IF(O144=0,Inputs!$D$11,IF(AND(O144&gt;0,O144&lt;Q144),Inputs!$D$12,Inputs!$D$13)),"-")</f>
        <v>Encaissée</v>
      </c>
      <c r="N144" s="14" t="s">
        <v>199</v>
      </c>
      <c r="O144" s="13">
        <v>5574.64</v>
      </c>
      <c r="P144" s="15">
        <v>43285</v>
      </c>
      <c r="Q144" s="2">
        <f t="shared" si="16"/>
        <v>0</v>
      </c>
      <c r="R144" s="6" t="str">
        <f>IF(H144&lt;&gt;0,IF(M144&lt;&gt;Inputs!$D$13,$C$4-J144,"-"),"-")</f>
        <v>-</v>
      </c>
      <c r="S144" s="6" t="str">
        <f ca="1">IF(AND(H144&lt;&gt;0,K144&lt;$C$4),IF(M144&lt;&gt;Inputs!$D$13,$C$4-K144,"-"),"-")</f>
        <v>-</v>
      </c>
      <c r="T144" s="6">
        <f>IF(M144=Inputs!$D$9,'Invoice Tracker'!P144-'Invoice Tracker'!K144,"-")</f>
        <v>23</v>
      </c>
      <c r="U144" s="5">
        <f>IF((M144&lt;&gt;Inputs!$D$13),IF($C$4&gt;'Invoice Tracker'!K144+Inputs!$G$22,1,0),0)</f>
        <v>0</v>
      </c>
      <c r="V144" s="14">
        <v>0</v>
      </c>
      <c r="W144" s="5">
        <f t="shared" si="17"/>
        <v>0</v>
      </c>
      <c r="X144" s="1">
        <f>IF((M144&lt;&gt;Inputs!$D$13),IF($C$4&gt;'Invoice Tracker'!K144+Inputs!$G$23,1,0),0)</f>
        <v>0</v>
      </c>
      <c r="Y144" s="14">
        <v>0</v>
      </c>
      <c r="Z144" s="5">
        <f t="shared" si="18"/>
        <v>0</v>
      </c>
      <c r="AA144" s="1">
        <f>IF((M144&lt;&gt;Inputs!$D$13),IF($C$4&gt;'Invoice Tracker'!K144+Inputs!$G$24,1,0),0)</f>
        <v>0</v>
      </c>
      <c r="AB144" s="14">
        <v>0</v>
      </c>
      <c r="AC144" s="5">
        <f t="shared" si="19"/>
        <v>0</v>
      </c>
      <c r="AD144" s="1">
        <f>IF((M144&lt;&gt;Inputs!$D$13),IF($C$4&gt;'Invoice Tracker'!K144+Inputs!$G$25,1,0),0)</f>
        <v>0</v>
      </c>
      <c r="AE144" s="14">
        <v>0</v>
      </c>
      <c r="AF144" s="5">
        <f t="shared" si="20"/>
        <v>0</v>
      </c>
      <c r="AG144" s="1">
        <f>IF((M144&lt;&gt;Inputs!$D$13),IF($C$4&gt;'Invoice Tracker'!K144+Inputs!$G$26,1,0),0)</f>
        <v>0</v>
      </c>
      <c r="AH144" s="14">
        <v>0</v>
      </c>
      <c r="AI144" s="5">
        <f t="shared" si="21"/>
        <v>0</v>
      </c>
      <c r="AJ144" s="1">
        <f>IF((M144&lt;&gt;Inputs!$D$13),IF($C$4&gt;'Invoice Tracker'!K144+Inputs!$G$27,1,0),0)</f>
        <v>0</v>
      </c>
      <c r="AK144" s="14">
        <v>0</v>
      </c>
      <c r="AL144" s="5">
        <f t="shared" si="22"/>
        <v>0</v>
      </c>
    </row>
    <row r="145" spans="2:38" x14ac:dyDescent="0.2">
      <c r="B145" s="11" t="s">
        <v>393</v>
      </c>
      <c r="C145" s="12" t="s">
        <v>17</v>
      </c>
      <c r="D145" s="15">
        <v>43229</v>
      </c>
      <c r="E145" s="11" t="s">
        <v>11</v>
      </c>
      <c r="F145" s="11" t="s">
        <v>182</v>
      </c>
      <c r="G145" s="13">
        <v>25443.633333333335</v>
      </c>
      <c r="H145" s="13">
        <v>30532.36</v>
      </c>
      <c r="I145" s="14" t="s">
        <v>7</v>
      </c>
      <c r="J145" s="15">
        <v>43229</v>
      </c>
      <c r="K145" s="15">
        <v>43259</v>
      </c>
      <c r="L145" s="4" t="str">
        <f>IF(H145&lt;&gt;0,IF(Q145&gt;0,IF($C$4&gt;K145,Inputs!$D$7,Inputs!$D$8),Inputs!$D$9),"-")</f>
        <v>Encaissée</v>
      </c>
      <c r="M145" s="4" t="str">
        <f>IF(H145&lt;&gt;0,IF(O145=0,Inputs!$D$11,IF(AND(O145&gt;0,O145&lt;Q145),Inputs!$D$12,Inputs!$D$13)),"-")</f>
        <v>Encaissée</v>
      </c>
      <c r="N145" s="14" t="s">
        <v>199</v>
      </c>
      <c r="O145" s="13">
        <v>30532.36</v>
      </c>
      <c r="P145" s="15">
        <v>43292</v>
      </c>
      <c r="Q145" s="2">
        <f t="shared" si="16"/>
        <v>0</v>
      </c>
      <c r="R145" s="6" t="str">
        <f>IF(H145&lt;&gt;0,IF(M145&lt;&gt;Inputs!$D$13,$C$4-J145,"-"),"-")</f>
        <v>-</v>
      </c>
      <c r="S145" s="6" t="str">
        <f ca="1">IF(AND(H145&lt;&gt;0,K145&lt;$C$4),IF(M145&lt;&gt;Inputs!$D$13,$C$4-K145,"-"),"-")</f>
        <v>-</v>
      </c>
      <c r="T145" s="6">
        <f>IF(M145=Inputs!$D$9,'Invoice Tracker'!P145-'Invoice Tracker'!K145,"-")</f>
        <v>33</v>
      </c>
      <c r="U145" s="5">
        <f>IF((M145&lt;&gt;Inputs!$D$13),IF($C$4&gt;'Invoice Tracker'!K145+Inputs!$G$22,1,0),0)</f>
        <v>0</v>
      </c>
      <c r="V145" s="14">
        <v>0</v>
      </c>
      <c r="W145" s="5">
        <f t="shared" si="17"/>
        <v>0</v>
      </c>
      <c r="X145" s="1">
        <f>IF((M145&lt;&gt;Inputs!$D$13),IF($C$4&gt;'Invoice Tracker'!K145+Inputs!$G$23,1,0),0)</f>
        <v>0</v>
      </c>
      <c r="Y145" s="14">
        <v>0</v>
      </c>
      <c r="Z145" s="5">
        <f t="shared" si="18"/>
        <v>0</v>
      </c>
      <c r="AA145" s="1">
        <f>IF((M145&lt;&gt;Inputs!$D$13),IF($C$4&gt;'Invoice Tracker'!K145+Inputs!$G$24,1,0),0)</f>
        <v>0</v>
      </c>
      <c r="AB145" s="14">
        <v>0</v>
      </c>
      <c r="AC145" s="5">
        <f t="shared" si="19"/>
        <v>0</v>
      </c>
      <c r="AD145" s="1">
        <f>IF((M145&lt;&gt;Inputs!$D$13),IF($C$4&gt;'Invoice Tracker'!K145+Inputs!$G$25,1,0),0)</f>
        <v>0</v>
      </c>
      <c r="AE145" s="14">
        <v>0</v>
      </c>
      <c r="AF145" s="5">
        <f t="shared" si="20"/>
        <v>0</v>
      </c>
      <c r="AG145" s="1">
        <f>IF((M145&lt;&gt;Inputs!$D$13),IF($C$4&gt;'Invoice Tracker'!K145+Inputs!$G$26,1,0),0)</f>
        <v>0</v>
      </c>
      <c r="AH145" s="14">
        <v>0</v>
      </c>
      <c r="AI145" s="5">
        <f t="shared" si="21"/>
        <v>0</v>
      </c>
      <c r="AJ145" s="1">
        <f>IF((M145&lt;&gt;Inputs!$D$13),IF($C$4&gt;'Invoice Tracker'!K145+Inputs!$G$27,1,0),0)</f>
        <v>0</v>
      </c>
      <c r="AK145" s="14">
        <v>0</v>
      </c>
      <c r="AL145" s="5">
        <f t="shared" si="22"/>
        <v>0</v>
      </c>
    </row>
    <row r="146" spans="2:38" x14ac:dyDescent="0.2">
      <c r="B146" s="11" t="s">
        <v>394</v>
      </c>
      <c r="C146" s="12" t="s">
        <v>32</v>
      </c>
      <c r="D146" s="15">
        <v>43227</v>
      </c>
      <c r="E146" s="11" t="s">
        <v>13</v>
      </c>
      <c r="F146" s="11" t="s">
        <v>183</v>
      </c>
      <c r="G146" s="13">
        <v>31237.525000000001</v>
      </c>
      <c r="H146" s="13">
        <v>37485.03</v>
      </c>
      <c r="I146" s="14" t="s">
        <v>7</v>
      </c>
      <c r="J146" s="15">
        <v>43227</v>
      </c>
      <c r="K146" s="15">
        <v>43257</v>
      </c>
      <c r="L146" s="4" t="str">
        <f>IF(H146&lt;&gt;0,IF(Q146&gt;0,IF($C$4&gt;K146,Inputs!$D$7,Inputs!$D$8),Inputs!$D$9),"-")</f>
        <v>Encaissée</v>
      </c>
      <c r="M146" s="4" t="str">
        <f>IF(H146&lt;&gt;0,IF(O146=0,Inputs!$D$11,IF(AND(O146&gt;0,O146&lt;Q146),Inputs!$D$12,Inputs!$D$13)),"-")</f>
        <v>Encaissée</v>
      </c>
      <c r="N146" s="14" t="s">
        <v>199</v>
      </c>
      <c r="O146" s="13">
        <v>37485.03</v>
      </c>
      <c r="P146" s="15">
        <v>43296</v>
      </c>
      <c r="Q146" s="2">
        <f t="shared" si="16"/>
        <v>0</v>
      </c>
      <c r="R146" s="6" t="str">
        <f>IF(H146&lt;&gt;0,IF(M146&lt;&gt;Inputs!$D$13,$C$4-J146,"-"),"-")</f>
        <v>-</v>
      </c>
      <c r="S146" s="6" t="str">
        <f ca="1">IF(AND(H146&lt;&gt;0,K146&lt;$C$4),IF(M146&lt;&gt;Inputs!$D$13,$C$4-K146,"-"),"-")</f>
        <v>-</v>
      </c>
      <c r="T146" s="6">
        <f>IF(M146=Inputs!$D$9,'Invoice Tracker'!P146-'Invoice Tracker'!K146,"-")</f>
        <v>39</v>
      </c>
      <c r="U146" s="5">
        <f>IF((M146&lt;&gt;Inputs!$D$13),IF($C$4&gt;'Invoice Tracker'!K146+Inputs!$G$22,1,0),0)</f>
        <v>0</v>
      </c>
      <c r="V146" s="14">
        <v>0</v>
      </c>
      <c r="W146" s="5">
        <f t="shared" si="17"/>
        <v>0</v>
      </c>
      <c r="X146" s="1">
        <f>IF((M146&lt;&gt;Inputs!$D$13),IF($C$4&gt;'Invoice Tracker'!K146+Inputs!$G$23,1,0),0)</f>
        <v>0</v>
      </c>
      <c r="Y146" s="14">
        <v>0</v>
      </c>
      <c r="Z146" s="5">
        <f t="shared" si="18"/>
        <v>0</v>
      </c>
      <c r="AA146" s="1">
        <f>IF((M146&lt;&gt;Inputs!$D$13),IF($C$4&gt;'Invoice Tracker'!K146+Inputs!$G$24,1,0),0)</f>
        <v>0</v>
      </c>
      <c r="AB146" s="14">
        <v>0</v>
      </c>
      <c r="AC146" s="5">
        <f t="shared" si="19"/>
        <v>0</v>
      </c>
      <c r="AD146" s="1">
        <f>IF((M146&lt;&gt;Inputs!$D$13),IF($C$4&gt;'Invoice Tracker'!K146+Inputs!$G$25,1,0),0)</f>
        <v>0</v>
      </c>
      <c r="AE146" s="14">
        <v>0</v>
      </c>
      <c r="AF146" s="5">
        <f t="shared" si="20"/>
        <v>0</v>
      </c>
      <c r="AG146" s="1">
        <f>IF((M146&lt;&gt;Inputs!$D$13),IF($C$4&gt;'Invoice Tracker'!K146+Inputs!$G$26,1,0),0)</f>
        <v>0</v>
      </c>
      <c r="AH146" s="14">
        <v>0</v>
      </c>
      <c r="AI146" s="5">
        <f t="shared" si="21"/>
        <v>0</v>
      </c>
      <c r="AJ146" s="1">
        <f>IF((M146&lt;&gt;Inputs!$D$13),IF($C$4&gt;'Invoice Tracker'!K146+Inputs!$G$27,1,0),0)</f>
        <v>0</v>
      </c>
      <c r="AK146" s="14">
        <v>0</v>
      </c>
      <c r="AL146" s="5">
        <f t="shared" si="22"/>
        <v>0</v>
      </c>
    </row>
    <row r="147" spans="2:38" x14ac:dyDescent="0.2">
      <c r="B147" s="11" t="s">
        <v>395</v>
      </c>
      <c r="C147" s="12" t="s">
        <v>14</v>
      </c>
      <c r="D147" s="15">
        <v>43224</v>
      </c>
      <c r="E147" s="11" t="s">
        <v>34</v>
      </c>
      <c r="F147" s="11" t="s">
        <v>184</v>
      </c>
      <c r="G147" s="13">
        <v>31855.283333333333</v>
      </c>
      <c r="H147" s="13">
        <v>38226.339999999997</v>
      </c>
      <c r="I147" s="14" t="s">
        <v>7</v>
      </c>
      <c r="J147" s="15">
        <v>43224</v>
      </c>
      <c r="K147" s="15">
        <v>43254</v>
      </c>
      <c r="L147" s="4" t="str">
        <f>IF(H147&lt;&gt;0,IF(Q147&gt;0,IF($C$4&gt;K147,Inputs!$D$7,Inputs!$D$8),Inputs!$D$9),"-")</f>
        <v>Encaissée</v>
      </c>
      <c r="M147" s="4" t="str">
        <f>IF(H147&lt;&gt;0,IF(O147=0,Inputs!$D$11,IF(AND(O147&gt;0,O147&lt;Q147),Inputs!$D$12,Inputs!$D$13)),"-")</f>
        <v>Encaissée</v>
      </c>
      <c r="N147" s="14" t="s">
        <v>199</v>
      </c>
      <c r="O147" s="13">
        <v>38226.339999999997</v>
      </c>
      <c r="P147" s="15">
        <v>43299</v>
      </c>
      <c r="Q147" s="2">
        <f t="shared" si="16"/>
        <v>0</v>
      </c>
      <c r="R147" s="6" t="str">
        <f>IF(H147&lt;&gt;0,IF(M147&lt;&gt;Inputs!$D$13,$C$4-J147,"-"),"-")</f>
        <v>-</v>
      </c>
      <c r="S147" s="6" t="str">
        <f ca="1">IF(AND(H147&lt;&gt;0,K147&lt;$C$4),IF(M147&lt;&gt;Inputs!$D$13,$C$4-K147,"-"),"-")</f>
        <v>-</v>
      </c>
      <c r="T147" s="6">
        <f>IF(M147=Inputs!$D$9,'Invoice Tracker'!P147-'Invoice Tracker'!K147,"-")</f>
        <v>45</v>
      </c>
      <c r="U147" s="5">
        <f>IF((M147&lt;&gt;Inputs!$D$13),IF($C$4&gt;'Invoice Tracker'!K147+Inputs!$G$22,1,0),0)</f>
        <v>0</v>
      </c>
      <c r="V147" s="14">
        <v>0</v>
      </c>
      <c r="W147" s="5">
        <f t="shared" si="17"/>
        <v>0</v>
      </c>
      <c r="X147" s="1">
        <f>IF((M147&lt;&gt;Inputs!$D$13),IF($C$4&gt;'Invoice Tracker'!K147+Inputs!$G$23,1,0),0)</f>
        <v>0</v>
      </c>
      <c r="Y147" s="14">
        <v>0</v>
      </c>
      <c r="Z147" s="5">
        <f t="shared" si="18"/>
        <v>0</v>
      </c>
      <c r="AA147" s="1">
        <f>IF((M147&lt;&gt;Inputs!$D$13),IF($C$4&gt;'Invoice Tracker'!K147+Inputs!$G$24,1,0),0)</f>
        <v>0</v>
      </c>
      <c r="AB147" s="14">
        <v>0</v>
      </c>
      <c r="AC147" s="5">
        <f t="shared" si="19"/>
        <v>0</v>
      </c>
      <c r="AD147" s="1">
        <f>IF((M147&lt;&gt;Inputs!$D$13),IF($C$4&gt;'Invoice Tracker'!K147+Inputs!$G$25,1,0),0)</f>
        <v>0</v>
      </c>
      <c r="AE147" s="14">
        <v>0</v>
      </c>
      <c r="AF147" s="5">
        <f t="shared" si="20"/>
        <v>0</v>
      </c>
      <c r="AG147" s="1">
        <f>IF((M147&lt;&gt;Inputs!$D$13),IF($C$4&gt;'Invoice Tracker'!K147+Inputs!$G$26,1,0),0)</f>
        <v>0</v>
      </c>
      <c r="AH147" s="14">
        <v>0</v>
      </c>
      <c r="AI147" s="5">
        <f t="shared" si="21"/>
        <v>0</v>
      </c>
      <c r="AJ147" s="1">
        <f>IF((M147&lt;&gt;Inputs!$D$13),IF($C$4&gt;'Invoice Tracker'!K147+Inputs!$G$27,1,0),0)</f>
        <v>0</v>
      </c>
      <c r="AK147" s="14">
        <v>0</v>
      </c>
      <c r="AL147" s="5">
        <f t="shared" si="22"/>
        <v>0</v>
      </c>
    </row>
    <row r="148" spans="2:38" x14ac:dyDescent="0.2">
      <c r="B148" s="11" t="s">
        <v>396</v>
      </c>
      <c r="C148" s="12" t="s">
        <v>25</v>
      </c>
      <c r="D148" s="15">
        <v>43222</v>
      </c>
      <c r="E148" s="11" t="s">
        <v>11</v>
      </c>
      <c r="F148" s="11" t="s">
        <v>185</v>
      </c>
      <c r="G148" s="13">
        <v>6826.208333333333</v>
      </c>
      <c r="H148" s="13">
        <v>8191.45</v>
      </c>
      <c r="I148" s="14" t="s">
        <v>7</v>
      </c>
      <c r="J148" s="15">
        <v>43222</v>
      </c>
      <c r="K148" s="15">
        <v>43252</v>
      </c>
      <c r="L148" s="4" t="str">
        <f>IF(H148&lt;&gt;0,IF(Q148&gt;0,IF($C$4&gt;K148,Inputs!$D$7,Inputs!$D$8),Inputs!$D$9),"-")</f>
        <v>Encaissée</v>
      </c>
      <c r="M148" s="4" t="str">
        <f>IF(H148&lt;&gt;0,IF(O148=0,Inputs!$D$11,IF(AND(O148&gt;0,O148&lt;Q148),Inputs!$D$12,Inputs!$D$13)),"-")</f>
        <v>Encaissée</v>
      </c>
      <c r="N148" s="14" t="s">
        <v>199</v>
      </c>
      <c r="O148" s="13">
        <v>8191.45</v>
      </c>
      <c r="P148" s="15">
        <v>43283</v>
      </c>
      <c r="Q148" s="2">
        <f t="shared" si="16"/>
        <v>0</v>
      </c>
      <c r="R148" s="6" t="str">
        <f>IF(H148&lt;&gt;0,IF(M148&lt;&gt;Inputs!$D$13,$C$4-J148,"-"),"-")</f>
        <v>-</v>
      </c>
      <c r="S148" s="6" t="str">
        <f ca="1">IF(AND(H148&lt;&gt;0,K148&lt;$C$4),IF(M148&lt;&gt;Inputs!$D$13,$C$4-K148,"-"),"-")</f>
        <v>-</v>
      </c>
      <c r="T148" s="6">
        <f>IF(M148=Inputs!$D$9,'Invoice Tracker'!P148-'Invoice Tracker'!K148,"-")</f>
        <v>31</v>
      </c>
      <c r="U148" s="5">
        <f>IF((M148&lt;&gt;Inputs!$D$13),IF($C$4&gt;'Invoice Tracker'!K148+Inputs!$G$22,1,0),0)</f>
        <v>0</v>
      </c>
      <c r="V148" s="14">
        <v>0</v>
      </c>
      <c r="W148" s="5">
        <f t="shared" si="17"/>
        <v>0</v>
      </c>
      <c r="X148" s="1">
        <f>IF((M148&lt;&gt;Inputs!$D$13),IF($C$4&gt;'Invoice Tracker'!K148+Inputs!$G$23,1,0),0)</f>
        <v>0</v>
      </c>
      <c r="Y148" s="14">
        <v>0</v>
      </c>
      <c r="Z148" s="5">
        <f t="shared" si="18"/>
        <v>0</v>
      </c>
      <c r="AA148" s="1">
        <f>IF((M148&lt;&gt;Inputs!$D$13),IF($C$4&gt;'Invoice Tracker'!K148+Inputs!$G$24,1,0),0)</f>
        <v>0</v>
      </c>
      <c r="AB148" s="14">
        <v>0</v>
      </c>
      <c r="AC148" s="5">
        <f t="shared" si="19"/>
        <v>0</v>
      </c>
      <c r="AD148" s="1">
        <f>IF((M148&lt;&gt;Inputs!$D$13),IF($C$4&gt;'Invoice Tracker'!K148+Inputs!$G$25,1,0),0)</f>
        <v>0</v>
      </c>
      <c r="AE148" s="14">
        <v>0</v>
      </c>
      <c r="AF148" s="5">
        <f t="shared" si="20"/>
        <v>0</v>
      </c>
      <c r="AG148" s="1">
        <f>IF((M148&lt;&gt;Inputs!$D$13),IF($C$4&gt;'Invoice Tracker'!K148+Inputs!$G$26,1,0),0)</f>
        <v>0</v>
      </c>
      <c r="AH148" s="14">
        <v>0</v>
      </c>
      <c r="AI148" s="5">
        <f t="shared" si="21"/>
        <v>0</v>
      </c>
      <c r="AJ148" s="1">
        <f>IF((M148&lt;&gt;Inputs!$D$13),IF($C$4&gt;'Invoice Tracker'!K148+Inputs!$G$27,1,0),0)</f>
        <v>0</v>
      </c>
      <c r="AK148" s="14">
        <v>0</v>
      </c>
      <c r="AL148" s="5">
        <f t="shared" si="22"/>
        <v>0</v>
      </c>
    </row>
    <row r="149" spans="2:38" x14ac:dyDescent="0.2">
      <c r="B149" s="11" t="s">
        <v>397</v>
      </c>
      <c r="C149" s="12" t="s">
        <v>10</v>
      </c>
      <c r="D149" s="15">
        <v>43220</v>
      </c>
      <c r="E149" s="11" t="s">
        <v>9</v>
      </c>
      <c r="F149" s="11" t="s">
        <v>186</v>
      </c>
      <c r="G149" s="13">
        <v>31647.541666666672</v>
      </c>
      <c r="H149" s="13">
        <v>37977.050000000003</v>
      </c>
      <c r="I149" s="14" t="s">
        <v>7</v>
      </c>
      <c r="J149" s="15">
        <v>43220</v>
      </c>
      <c r="K149" s="15">
        <v>43250</v>
      </c>
      <c r="L149" s="4" t="str">
        <f ca="1">IF(H149&lt;&gt;0,IF(Q149&gt;0,IF($C$4&gt;K149,Inputs!$D$7,Inputs!$D$8),Inputs!$D$9),"-")</f>
        <v>Echue</v>
      </c>
      <c r="M149" s="4" t="str">
        <f>IF(H149&lt;&gt;0,IF(O149=0,Inputs!$D$11,IF(AND(O149&gt;0,O149&lt;Q149),Inputs!$D$12,Inputs!$D$13)),"-")</f>
        <v>Impayée</v>
      </c>
      <c r="N149" s="14" t="s">
        <v>199</v>
      </c>
      <c r="O149" s="13">
        <v>0</v>
      </c>
      <c r="P149" s="13"/>
      <c r="Q149" s="2">
        <f t="shared" si="16"/>
        <v>37977.050000000003</v>
      </c>
      <c r="R149" s="6">
        <f ca="1">IF(H149&lt;&gt;0,IF(M149&lt;&gt;Inputs!$D$13,$C$4-J149,"-"),"-")</f>
        <v>731</v>
      </c>
      <c r="S149" s="6">
        <f ca="1">IF(AND(H149&lt;&gt;0,K149&lt;$C$4),IF(M149&lt;&gt;Inputs!$D$13,$C$4-K149,"-"),"-")</f>
        <v>701</v>
      </c>
      <c r="T149" s="6" t="str">
        <f>IF(M149=Inputs!$D$9,'Invoice Tracker'!P149-'Invoice Tracker'!K149,"-")</f>
        <v>-</v>
      </c>
      <c r="U149" s="5">
        <f ca="1">IF((M149&lt;&gt;Inputs!$D$13),IF($C$4&gt;'Invoice Tracker'!K149+Inputs!$G$22,1,0),0)</f>
        <v>1</v>
      </c>
      <c r="V149" s="14">
        <v>0</v>
      </c>
      <c r="W149" s="5">
        <f t="shared" ca="1" si="17"/>
        <v>1</v>
      </c>
      <c r="X149" s="1">
        <f ca="1">IF((M149&lt;&gt;Inputs!$D$13),IF($C$4&gt;'Invoice Tracker'!K149+Inputs!$G$23,1,0),0)</f>
        <v>1</v>
      </c>
      <c r="Y149" s="14">
        <v>0</v>
      </c>
      <c r="Z149" s="5">
        <f t="shared" ca="1" si="18"/>
        <v>1</v>
      </c>
      <c r="AA149" s="1">
        <f ca="1">IF((M149&lt;&gt;Inputs!$D$13),IF($C$4&gt;'Invoice Tracker'!K149+Inputs!$G$24,1,0),0)</f>
        <v>1</v>
      </c>
      <c r="AB149" s="14">
        <v>0</v>
      </c>
      <c r="AC149" s="5">
        <f t="shared" ca="1" si="19"/>
        <v>1</v>
      </c>
      <c r="AD149" s="1">
        <f ca="1">IF((M149&lt;&gt;Inputs!$D$13),IF($C$4&gt;'Invoice Tracker'!K149+Inputs!$G$25,1,0),0)</f>
        <v>1</v>
      </c>
      <c r="AE149" s="14">
        <v>0</v>
      </c>
      <c r="AF149" s="5">
        <f t="shared" ca="1" si="20"/>
        <v>1</v>
      </c>
      <c r="AG149" s="1">
        <f ca="1">IF((M149&lt;&gt;Inputs!$D$13),IF($C$4&gt;'Invoice Tracker'!K149+Inputs!$G$26,1,0),0)</f>
        <v>1</v>
      </c>
      <c r="AH149" s="14">
        <v>0</v>
      </c>
      <c r="AI149" s="5">
        <f t="shared" ca="1" si="21"/>
        <v>1</v>
      </c>
      <c r="AJ149" s="1">
        <f ca="1">IF((M149&lt;&gt;Inputs!$D$13),IF($C$4&gt;'Invoice Tracker'!K149+Inputs!$G$27,1,0),0)</f>
        <v>1</v>
      </c>
      <c r="AK149" s="14">
        <v>0</v>
      </c>
      <c r="AL149" s="5">
        <f t="shared" ca="1" si="22"/>
        <v>1</v>
      </c>
    </row>
    <row r="150" spans="2:38" x14ac:dyDescent="0.2">
      <c r="B150" s="11" t="s">
        <v>398</v>
      </c>
      <c r="C150" s="12" t="s">
        <v>8</v>
      </c>
      <c r="D150" s="15">
        <v>43217</v>
      </c>
      <c r="E150" s="11" t="s">
        <v>11</v>
      </c>
      <c r="F150" s="11" t="s">
        <v>187</v>
      </c>
      <c r="G150" s="13">
        <v>2094.6583333333338</v>
      </c>
      <c r="H150" s="13">
        <v>2513.59</v>
      </c>
      <c r="I150" s="14" t="s">
        <v>7</v>
      </c>
      <c r="J150" s="15">
        <v>43217</v>
      </c>
      <c r="K150" s="15">
        <v>43247</v>
      </c>
      <c r="L150" s="4" t="str">
        <f>IF(H150&lt;&gt;0,IF(Q150&gt;0,IF($C$4&gt;K150,Inputs!$D$7,Inputs!$D$8),Inputs!$D$9),"-")</f>
        <v>Encaissée</v>
      </c>
      <c r="M150" s="4" t="str">
        <f>IF(H150&lt;&gt;0,IF(O150=0,Inputs!$D$11,IF(AND(O150&gt;0,O150&lt;Q150),Inputs!$D$12,Inputs!$D$13)),"-")</f>
        <v>Encaissée</v>
      </c>
      <c r="N150" s="14" t="s">
        <v>199</v>
      </c>
      <c r="O150" s="13">
        <v>2513.59</v>
      </c>
      <c r="P150" s="15">
        <v>43284</v>
      </c>
      <c r="Q150" s="2">
        <f t="shared" si="16"/>
        <v>0</v>
      </c>
      <c r="R150" s="6" t="str">
        <f>IF(H150&lt;&gt;0,IF(M150&lt;&gt;Inputs!$D$13,$C$4-J150,"-"),"-")</f>
        <v>-</v>
      </c>
      <c r="S150" s="6" t="str">
        <f ca="1">IF(AND(H150&lt;&gt;0,K150&lt;$C$4),IF(M150&lt;&gt;Inputs!$D$13,$C$4-K150,"-"),"-")</f>
        <v>-</v>
      </c>
      <c r="T150" s="6">
        <f>IF(M150=Inputs!$D$9,'Invoice Tracker'!P150-'Invoice Tracker'!K150,"-")</f>
        <v>37</v>
      </c>
      <c r="U150" s="5">
        <f>IF((M150&lt;&gt;Inputs!$D$13),IF($C$4&gt;'Invoice Tracker'!K150+Inputs!$G$22,1,0),0)</f>
        <v>0</v>
      </c>
      <c r="V150" s="14">
        <v>0</v>
      </c>
      <c r="W150" s="5">
        <f t="shared" si="17"/>
        <v>0</v>
      </c>
      <c r="X150" s="1">
        <f>IF((M150&lt;&gt;Inputs!$D$13),IF($C$4&gt;'Invoice Tracker'!K150+Inputs!$G$23,1,0),0)</f>
        <v>0</v>
      </c>
      <c r="Y150" s="14">
        <v>0</v>
      </c>
      <c r="Z150" s="5">
        <f t="shared" si="18"/>
        <v>0</v>
      </c>
      <c r="AA150" s="1">
        <f>IF((M150&lt;&gt;Inputs!$D$13),IF($C$4&gt;'Invoice Tracker'!K150+Inputs!$G$24,1,0),0)</f>
        <v>0</v>
      </c>
      <c r="AB150" s="14">
        <v>0</v>
      </c>
      <c r="AC150" s="5">
        <f t="shared" si="19"/>
        <v>0</v>
      </c>
      <c r="AD150" s="1">
        <f>IF((M150&lt;&gt;Inputs!$D$13),IF($C$4&gt;'Invoice Tracker'!K150+Inputs!$G$25,1,0),0)</f>
        <v>0</v>
      </c>
      <c r="AE150" s="14">
        <v>0</v>
      </c>
      <c r="AF150" s="5">
        <f t="shared" si="20"/>
        <v>0</v>
      </c>
      <c r="AG150" s="1">
        <f>IF((M150&lt;&gt;Inputs!$D$13),IF($C$4&gt;'Invoice Tracker'!K150+Inputs!$G$26,1,0),0)</f>
        <v>0</v>
      </c>
      <c r="AH150" s="14">
        <v>0</v>
      </c>
      <c r="AI150" s="5">
        <f t="shared" si="21"/>
        <v>0</v>
      </c>
      <c r="AJ150" s="1">
        <f>IF((M150&lt;&gt;Inputs!$D$13),IF($C$4&gt;'Invoice Tracker'!K150+Inputs!$G$27,1,0),0)</f>
        <v>0</v>
      </c>
      <c r="AK150" s="14">
        <v>0</v>
      </c>
      <c r="AL150" s="5">
        <f t="shared" si="22"/>
        <v>0</v>
      </c>
    </row>
    <row r="151" spans="2:38" x14ac:dyDescent="0.2">
      <c r="B151" s="11" t="s">
        <v>399</v>
      </c>
      <c r="C151" s="12" t="s">
        <v>17</v>
      </c>
      <c r="D151" s="15">
        <v>43215</v>
      </c>
      <c r="E151" s="11" t="s">
        <v>13</v>
      </c>
      <c r="F151" s="11" t="s">
        <v>188</v>
      </c>
      <c r="G151" s="13">
        <v>32898.883333333339</v>
      </c>
      <c r="H151" s="13">
        <v>39478.660000000003</v>
      </c>
      <c r="I151" s="14" t="s">
        <v>7</v>
      </c>
      <c r="J151" s="15">
        <v>43215</v>
      </c>
      <c r="K151" s="15">
        <v>43245</v>
      </c>
      <c r="L151" s="4" t="str">
        <f>IF(H151&lt;&gt;0,IF(Q151&gt;0,IF($C$4&gt;K151,Inputs!$D$7,Inputs!$D$8),Inputs!$D$9),"-")</f>
        <v>Encaissée</v>
      </c>
      <c r="M151" s="4" t="str">
        <f>IF(H151&lt;&gt;0,IF(O151=0,Inputs!$D$11,IF(AND(O151&gt;0,O151&lt;Q151),Inputs!$D$12,Inputs!$D$13)),"-")</f>
        <v>Encaissée</v>
      </c>
      <c r="N151" s="14" t="s">
        <v>199</v>
      </c>
      <c r="O151" s="13">
        <v>39478.660000000003</v>
      </c>
      <c r="P151" s="15">
        <v>43273</v>
      </c>
      <c r="Q151" s="2">
        <f t="shared" si="16"/>
        <v>0</v>
      </c>
      <c r="R151" s="6" t="str">
        <f>IF(H151&lt;&gt;0,IF(M151&lt;&gt;Inputs!$D$13,$C$4-J151,"-"),"-")</f>
        <v>-</v>
      </c>
      <c r="S151" s="6" t="str">
        <f ca="1">IF(AND(H151&lt;&gt;0,K151&lt;$C$4),IF(M151&lt;&gt;Inputs!$D$13,$C$4-K151,"-"),"-")</f>
        <v>-</v>
      </c>
      <c r="T151" s="6">
        <f>IF(M151=Inputs!$D$9,'Invoice Tracker'!P151-'Invoice Tracker'!K151,"-")</f>
        <v>28</v>
      </c>
      <c r="U151" s="5">
        <f>IF((M151&lt;&gt;Inputs!$D$13),IF($C$4&gt;'Invoice Tracker'!K151+Inputs!$G$22,1,0),0)</f>
        <v>0</v>
      </c>
      <c r="V151" s="14">
        <v>0</v>
      </c>
      <c r="W151" s="5">
        <f t="shared" si="17"/>
        <v>0</v>
      </c>
      <c r="X151" s="1">
        <f>IF((M151&lt;&gt;Inputs!$D$13),IF($C$4&gt;'Invoice Tracker'!K151+Inputs!$G$23,1,0),0)</f>
        <v>0</v>
      </c>
      <c r="Y151" s="14">
        <v>0</v>
      </c>
      <c r="Z151" s="5">
        <f t="shared" si="18"/>
        <v>0</v>
      </c>
      <c r="AA151" s="1">
        <f>IF((M151&lt;&gt;Inputs!$D$13),IF($C$4&gt;'Invoice Tracker'!K151+Inputs!$G$24,1,0),0)</f>
        <v>0</v>
      </c>
      <c r="AB151" s="14">
        <v>0</v>
      </c>
      <c r="AC151" s="5">
        <f t="shared" si="19"/>
        <v>0</v>
      </c>
      <c r="AD151" s="1">
        <f>IF((M151&lt;&gt;Inputs!$D$13),IF($C$4&gt;'Invoice Tracker'!K151+Inputs!$G$25,1,0),0)</f>
        <v>0</v>
      </c>
      <c r="AE151" s="14">
        <v>0</v>
      </c>
      <c r="AF151" s="5">
        <f t="shared" si="20"/>
        <v>0</v>
      </c>
      <c r="AG151" s="1">
        <f>IF((M151&lt;&gt;Inputs!$D$13),IF($C$4&gt;'Invoice Tracker'!K151+Inputs!$G$26,1,0),0)</f>
        <v>0</v>
      </c>
      <c r="AH151" s="14">
        <v>0</v>
      </c>
      <c r="AI151" s="5">
        <f t="shared" si="21"/>
        <v>0</v>
      </c>
      <c r="AJ151" s="1">
        <f>IF((M151&lt;&gt;Inputs!$D$13),IF($C$4&gt;'Invoice Tracker'!K151+Inputs!$G$27,1,0),0)</f>
        <v>0</v>
      </c>
      <c r="AK151" s="14">
        <v>0</v>
      </c>
      <c r="AL151" s="5">
        <f t="shared" si="22"/>
        <v>0</v>
      </c>
    </row>
    <row r="152" spans="2:38" x14ac:dyDescent="0.2">
      <c r="B152" s="11" t="s">
        <v>400</v>
      </c>
      <c r="C152" s="12" t="s">
        <v>31</v>
      </c>
      <c r="D152" s="15">
        <v>43212</v>
      </c>
      <c r="E152" s="11" t="s">
        <v>9</v>
      </c>
      <c r="F152" s="11" t="s">
        <v>189</v>
      </c>
      <c r="G152" s="13">
        <v>11777.816666666666</v>
      </c>
      <c r="H152" s="13">
        <v>14133.38</v>
      </c>
      <c r="I152" s="14" t="s">
        <v>7</v>
      </c>
      <c r="J152" s="15">
        <v>43212</v>
      </c>
      <c r="K152" s="15">
        <v>43242</v>
      </c>
      <c r="L152" s="4" t="str">
        <f>IF(H152&lt;&gt;0,IF(Q152&gt;0,IF($C$4&gt;K152,Inputs!$D$7,Inputs!$D$8),Inputs!$D$9),"-")</f>
        <v>Encaissée</v>
      </c>
      <c r="M152" s="4" t="str">
        <f>IF(H152&lt;&gt;0,IF(O152=0,Inputs!$D$11,IF(AND(O152&gt;0,O152&lt;Q152),Inputs!$D$12,Inputs!$D$13)),"-")</f>
        <v>Encaissée</v>
      </c>
      <c r="N152" s="14" t="s">
        <v>199</v>
      </c>
      <c r="O152" s="13">
        <v>14133.38</v>
      </c>
      <c r="P152" s="15">
        <v>43267</v>
      </c>
      <c r="Q152" s="2">
        <f t="shared" si="16"/>
        <v>0</v>
      </c>
      <c r="R152" s="6" t="str">
        <f>IF(H152&lt;&gt;0,IF(M152&lt;&gt;Inputs!$D$13,$C$4-J152,"-"),"-")</f>
        <v>-</v>
      </c>
      <c r="S152" s="6" t="str">
        <f ca="1">IF(AND(H152&lt;&gt;0,K152&lt;$C$4),IF(M152&lt;&gt;Inputs!$D$13,$C$4-K152,"-"),"-")</f>
        <v>-</v>
      </c>
      <c r="T152" s="6">
        <f>IF(M152=Inputs!$D$9,'Invoice Tracker'!P152-'Invoice Tracker'!K152,"-")</f>
        <v>25</v>
      </c>
      <c r="U152" s="5">
        <f>IF((M152&lt;&gt;Inputs!$D$13),IF($C$4&gt;'Invoice Tracker'!K152+Inputs!$G$22,1,0),0)</f>
        <v>0</v>
      </c>
      <c r="V152" s="14">
        <v>0</v>
      </c>
      <c r="W152" s="5">
        <f t="shared" si="17"/>
        <v>0</v>
      </c>
      <c r="X152" s="1">
        <f>IF((M152&lt;&gt;Inputs!$D$13),IF($C$4&gt;'Invoice Tracker'!K152+Inputs!$G$23,1,0),0)</f>
        <v>0</v>
      </c>
      <c r="Y152" s="14">
        <v>0</v>
      </c>
      <c r="Z152" s="5">
        <f t="shared" si="18"/>
        <v>0</v>
      </c>
      <c r="AA152" s="1">
        <f>IF((M152&lt;&gt;Inputs!$D$13),IF($C$4&gt;'Invoice Tracker'!K152+Inputs!$G$24,1,0),0)</f>
        <v>0</v>
      </c>
      <c r="AB152" s="14">
        <v>0</v>
      </c>
      <c r="AC152" s="5">
        <f t="shared" si="19"/>
        <v>0</v>
      </c>
      <c r="AD152" s="1">
        <f>IF((M152&lt;&gt;Inputs!$D$13),IF($C$4&gt;'Invoice Tracker'!K152+Inputs!$G$25,1,0),0)</f>
        <v>0</v>
      </c>
      <c r="AE152" s="14">
        <v>0</v>
      </c>
      <c r="AF152" s="5">
        <f t="shared" si="20"/>
        <v>0</v>
      </c>
      <c r="AG152" s="1">
        <f>IF((M152&lt;&gt;Inputs!$D$13),IF($C$4&gt;'Invoice Tracker'!K152+Inputs!$G$26,1,0),0)</f>
        <v>0</v>
      </c>
      <c r="AH152" s="14">
        <v>0</v>
      </c>
      <c r="AI152" s="5">
        <f t="shared" si="21"/>
        <v>0</v>
      </c>
      <c r="AJ152" s="1">
        <f>IF((M152&lt;&gt;Inputs!$D$13),IF($C$4&gt;'Invoice Tracker'!K152+Inputs!$G$27,1,0),0)</f>
        <v>0</v>
      </c>
      <c r="AK152" s="14">
        <v>0</v>
      </c>
      <c r="AL152" s="5">
        <f t="shared" si="22"/>
        <v>0</v>
      </c>
    </row>
    <row r="153" spans="2:38" x14ac:dyDescent="0.2">
      <c r="B153" s="11" t="s">
        <v>401</v>
      </c>
      <c r="C153" s="12" t="s">
        <v>8</v>
      </c>
      <c r="D153" s="15">
        <v>43210</v>
      </c>
      <c r="E153" s="11" t="s">
        <v>15</v>
      </c>
      <c r="F153" s="11" t="s">
        <v>190</v>
      </c>
      <c r="G153" s="13">
        <v>5334.291666666667</v>
      </c>
      <c r="H153" s="13">
        <v>6401.15</v>
      </c>
      <c r="I153" s="14" t="s">
        <v>7</v>
      </c>
      <c r="J153" s="15">
        <v>43210</v>
      </c>
      <c r="K153" s="15">
        <v>43240</v>
      </c>
      <c r="L153" s="4" t="str">
        <f>IF(H153&lt;&gt;0,IF(Q153&gt;0,IF($C$4&gt;K153,Inputs!$D$7,Inputs!$D$8),Inputs!$D$9),"-")</f>
        <v>Encaissée</v>
      </c>
      <c r="M153" s="4" t="str">
        <f>IF(H153&lt;&gt;0,IF(O153=0,Inputs!$D$11,IF(AND(O153&gt;0,O153&lt;Q153),Inputs!$D$12,Inputs!$D$13)),"-")</f>
        <v>Encaissée</v>
      </c>
      <c r="N153" s="14" t="s">
        <v>199</v>
      </c>
      <c r="O153" s="13">
        <v>6401.15</v>
      </c>
      <c r="P153" s="15">
        <v>43279</v>
      </c>
      <c r="Q153" s="2">
        <f t="shared" si="16"/>
        <v>0</v>
      </c>
      <c r="R153" s="6" t="str">
        <f>IF(H153&lt;&gt;0,IF(M153&lt;&gt;Inputs!$D$13,$C$4-J153,"-"),"-")</f>
        <v>-</v>
      </c>
      <c r="S153" s="6" t="str">
        <f ca="1">IF(AND(H153&lt;&gt;0,K153&lt;$C$4),IF(M153&lt;&gt;Inputs!$D$13,$C$4-K153,"-"),"-")</f>
        <v>-</v>
      </c>
      <c r="T153" s="6">
        <f>IF(M153=Inputs!$D$9,'Invoice Tracker'!P153-'Invoice Tracker'!K153,"-")</f>
        <v>39</v>
      </c>
      <c r="U153" s="5">
        <f>IF((M153&lt;&gt;Inputs!$D$13),IF($C$4&gt;'Invoice Tracker'!K153+Inputs!$G$22,1,0),0)</f>
        <v>0</v>
      </c>
      <c r="V153" s="14">
        <v>0</v>
      </c>
      <c r="W153" s="5">
        <f t="shared" si="17"/>
        <v>0</v>
      </c>
      <c r="X153" s="1">
        <f>IF((M153&lt;&gt;Inputs!$D$13),IF($C$4&gt;'Invoice Tracker'!K153+Inputs!$G$23,1,0),0)</f>
        <v>0</v>
      </c>
      <c r="Y153" s="14">
        <v>0</v>
      </c>
      <c r="Z153" s="5">
        <f t="shared" si="18"/>
        <v>0</v>
      </c>
      <c r="AA153" s="1">
        <f>IF((M153&lt;&gt;Inputs!$D$13),IF($C$4&gt;'Invoice Tracker'!K153+Inputs!$G$24,1,0),0)</f>
        <v>0</v>
      </c>
      <c r="AB153" s="14">
        <v>0</v>
      </c>
      <c r="AC153" s="5">
        <f t="shared" si="19"/>
        <v>0</v>
      </c>
      <c r="AD153" s="1">
        <f>IF((M153&lt;&gt;Inputs!$D$13),IF($C$4&gt;'Invoice Tracker'!K153+Inputs!$G$25,1,0),0)</f>
        <v>0</v>
      </c>
      <c r="AE153" s="14">
        <v>0</v>
      </c>
      <c r="AF153" s="5">
        <f t="shared" si="20"/>
        <v>0</v>
      </c>
      <c r="AG153" s="1">
        <f>IF((M153&lt;&gt;Inputs!$D$13),IF($C$4&gt;'Invoice Tracker'!K153+Inputs!$G$26,1,0),0)</f>
        <v>0</v>
      </c>
      <c r="AH153" s="14">
        <v>0</v>
      </c>
      <c r="AI153" s="5">
        <f t="shared" si="21"/>
        <v>0</v>
      </c>
      <c r="AJ153" s="1">
        <f>IF((M153&lt;&gt;Inputs!$D$13),IF($C$4&gt;'Invoice Tracker'!K153+Inputs!$G$27,1,0),0)</f>
        <v>0</v>
      </c>
      <c r="AK153" s="14">
        <v>0</v>
      </c>
      <c r="AL153" s="5">
        <f t="shared" si="22"/>
        <v>0</v>
      </c>
    </row>
    <row r="154" spans="2:38" x14ac:dyDescent="0.2">
      <c r="B154" s="11" t="s">
        <v>402</v>
      </c>
      <c r="C154" s="12" t="s">
        <v>17</v>
      </c>
      <c r="D154" s="15">
        <v>43207</v>
      </c>
      <c r="E154" s="11" t="s">
        <v>15</v>
      </c>
      <c r="F154" s="11" t="s">
        <v>191</v>
      </c>
      <c r="G154" s="13">
        <v>5968.3583333333336</v>
      </c>
      <c r="H154" s="13">
        <v>7162.03</v>
      </c>
      <c r="I154" s="14" t="s">
        <v>7</v>
      </c>
      <c r="J154" s="15">
        <v>43207</v>
      </c>
      <c r="K154" s="15">
        <v>43237</v>
      </c>
      <c r="L154" s="4" t="str">
        <f>IF(H154&lt;&gt;0,IF(Q154&gt;0,IF($C$4&gt;K154,Inputs!$D$7,Inputs!$D$8),Inputs!$D$9),"-")</f>
        <v>Encaissée</v>
      </c>
      <c r="M154" s="4" t="str">
        <f>IF(H154&lt;&gt;0,IF(O154=0,Inputs!$D$11,IF(AND(O154&gt;0,O154&lt;Q154),Inputs!$D$12,Inputs!$D$13)),"-")</f>
        <v>Encaissée</v>
      </c>
      <c r="N154" s="14" t="s">
        <v>199</v>
      </c>
      <c r="O154" s="13">
        <v>7162.03</v>
      </c>
      <c r="P154" s="15">
        <v>43257</v>
      </c>
      <c r="Q154" s="2">
        <f t="shared" si="16"/>
        <v>0</v>
      </c>
      <c r="R154" s="6" t="str">
        <f>IF(H154&lt;&gt;0,IF(M154&lt;&gt;Inputs!$D$13,$C$4-J154,"-"),"-")</f>
        <v>-</v>
      </c>
      <c r="S154" s="6" t="str">
        <f ca="1">IF(AND(H154&lt;&gt;0,K154&lt;$C$4),IF(M154&lt;&gt;Inputs!$D$13,$C$4-K154,"-"),"-")</f>
        <v>-</v>
      </c>
      <c r="T154" s="6">
        <f>IF(M154=Inputs!$D$9,'Invoice Tracker'!P154-'Invoice Tracker'!K154,"-")</f>
        <v>20</v>
      </c>
      <c r="U154" s="5">
        <f>IF((M154&lt;&gt;Inputs!$D$13),IF($C$4&gt;'Invoice Tracker'!K154+Inputs!$G$22,1,0),0)</f>
        <v>0</v>
      </c>
      <c r="V154" s="14">
        <v>0</v>
      </c>
      <c r="W154" s="5">
        <f t="shared" si="17"/>
        <v>0</v>
      </c>
      <c r="X154" s="1">
        <f>IF((M154&lt;&gt;Inputs!$D$13),IF($C$4&gt;'Invoice Tracker'!K154+Inputs!$G$23,1,0),0)</f>
        <v>0</v>
      </c>
      <c r="Y154" s="14">
        <v>0</v>
      </c>
      <c r="Z154" s="5">
        <f t="shared" si="18"/>
        <v>0</v>
      </c>
      <c r="AA154" s="1">
        <f>IF((M154&lt;&gt;Inputs!$D$13),IF($C$4&gt;'Invoice Tracker'!K154+Inputs!$G$24,1,0),0)</f>
        <v>0</v>
      </c>
      <c r="AB154" s="14">
        <v>0</v>
      </c>
      <c r="AC154" s="5">
        <f t="shared" si="19"/>
        <v>0</v>
      </c>
      <c r="AD154" s="1">
        <f>IF((M154&lt;&gt;Inputs!$D$13),IF($C$4&gt;'Invoice Tracker'!K154+Inputs!$G$25,1,0),0)</f>
        <v>0</v>
      </c>
      <c r="AE154" s="14">
        <v>0</v>
      </c>
      <c r="AF154" s="5">
        <f t="shared" si="20"/>
        <v>0</v>
      </c>
      <c r="AG154" s="1">
        <f>IF((M154&lt;&gt;Inputs!$D$13),IF($C$4&gt;'Invoice Tracker'!K154+Inputs!$G$26,1,0),0)</f>
        <v>0</v>
      </c>
      <c r="AH154" s="14">
        <v>0</v>
      </c>
      <c r="AI154" s="5">
        <f t="shared" si="21"/>
        <v>0</v>
      </c>
      <c r="AJ154" s="1">
        <f>IF((M154&lt;&gt;Inputs!$D$13),IF($C$4&gt;'Invoice Tracker'!K154+Inputs!$G$27,1,0),0)</f>
        <v>0</v>
      </c>
      <c r="AK154" s="14">
        <v>0</v>
      </c>
      <c r="AL154" s="5">
        <f t="shared" si="22"/>
        <v>0</v>
      </c>
    </row>
    <row r="155" spans="2:38" x14ac:dyDescent="0.2">
      <c r="B155" s="11" t="s">
        <v>403</v>
      </c>
      <c r="C155" s="12" t="s">
        <v>36</v>
      </c>
      <c r="D155" s="15">
        <v>43205</v>
      </c>
      <c r="E155" s="11" t="s">
        <v>9</v>
      </c>
      <c r="F155" s="11" t="s">
        <v>192</v>
      </c>
      <c r="G155" s="13">
        <v>19979.041666666668</v>
      </c>
      <c r="H155" s="13">
        <v>23974.85</v>
      </c>
      <c r="I155" s="14" t="s">
        <v>7</v>
      </c>
      <c r="J155" s="15">
        <v>43205</v>
      </c>
      <c r="K155" s="15">
        <v>43235</v>
      </c>
      <c r="L155" s="4" t="str">
        <f>IF(H155&lt;&gt;0,IF(Q155&gt;0,IF($C$4&gt;K155,Inputs!$D$7,Inputs!$D$8),Inputs!$D$9),"-")</f>
        <v>Encaissée</v>
      </c>
      <c r="M155" s="4" t="str">
        <f>IF(H155&lt;&gt;0,IF(O155=0,Inputs!$D$11,IF(AND(O155&gt;0,O155&lt;Q155),Inputs!$D$12,Inputs!$D$13)),"-")</f>
        <v>Encaissée</v>
      </c>
      <c r="N155" s="14" t="s">
        <v>199</v>
      </c>
      <c r="O155" s="13">
        <v>23974.85</v>
      </c>
      <c r="P155" s="15">
        <v>43260</v>
      </c>
      <c r="Q155" s="2">
        <f t="shared" si="16"/>
        <v>0</v>
      </c>
      <c r="R155" s="6" t="str">
        <f>IF(H155&lt;&gt;0,IF(M155&lt;&gt;Inputs!$D$13,$C$4-J155,"-"),"-")</f>
        <v>-</v>
      </c>
      <c r="S155" s="6" t="str">
        <f ca="1">IF(AND(H155&lt;&gt;0,K155&lt;$C$4),IF(M155&lt;&gt;Inputs!$D$13,$C$4-K155,"-"),"-")</f>
        <v>-</v>
      </c>
      <c r="T155" s="6">
        <f>IF(M155=Inputs!$D$9,'Invoice Tracker'!P155-'Invoice Tracker'!K155,"-")</f>
        <v>25</v>
      </c>
      <c r="U155" s="5">
        <f>IF((M155&lt;&gt;Inputs!$D$13),IF($C$4&gt;'Invoice Tracker'!K155+Inputs!$G$22,1,0),0)</f>
        <v>0</v>
      </c>
      <c r="V155" s="14">
        <v>0</v>
      </c>
      <c r="W155" s="5">
        <f t="shared" si="17"/>
        <v>0</v>
      </c>
      <c r="X155" s="1">
        <f>IF((M155&lt;&gt;Inputs!$D$13),IF($C$4&gt;'Invoice Tracker'!K155+Inputs!$G$23,1,0),0)</f>
        <v>0</v>
      </c>
      <c r="Y155" s="14">
        <v>0</v>
      </c>
      <c r="Z155" s="5">
        <f t="shared" si="18"/>
        <v>0</v>
      </c>
      <c r="AA155" s="1">
        <f>IF((M155&lt;&gt;Inputs!$D$13),IF($C$4&gt;'Invoice Tracker'!K155+Inputs!$G$24,1,0),0)</f>
        <v>0</v>
      </c>
      <c r="AB155" s="14">
        <v>0</v>
      </c>
      <c r="AC155" s="5">
        <f t="shared" si="19"/>
        <v>0</v>
      </c>
      <c r="AD155" s="1">
        <f>IF((M155&lt;&gt;Inputs!$D$13),IF($C$4&gt;'Invoice Tracker'!K155+Inputs!$G$25,1,0),0)</f>
        <v>0</v>
      </c>
      <c r="AE155" s="14">
        <v>0</v>
      </c>
      <c r="AF155" s="5">
        <f t="shared" si="20"/>
        <v>0</v>
      </c>
      <c r="AG155" s="1">
        <f>IF((M155&lt;&gt;Inputs!$D$13),IF($C$4&gt;'Invoice Tracker'!K155+Inputs!$G$26,1,0),0)</f>
        <v>0</v>
      </c>
      <c r="AH155" s="14">
        <v>0</v>
      </c>
      <c r="AI155" s="5">
        <f t="shared" si="21"/>
        <v>0</v>
      </c>
      <c r="AJ155" s="1">
        <f>IF((M155&lt;&gt;Inputs!$D$13),IF($C$4&gt;'Invoice Tracker'!K155+Inputs!$G$27,1,0),0)</f>
        <v>0</v>
      </c>
      <c r="AK155" s="14">
        <v>0</v>
      </c>
      <c r="AL155" s="5">
        <f t="shared" si="22"/>
        <v>0</v>
      </c>
    </row>
    <row r="156" spans="2:38" x14ac:dyDescent="0.2">
      <c r="B156" s="11" t="s">
        <v>404</v>
      </c>
      <c r="C156" s="12" t="s">
        <v>12</v>
      </c>
      <c r="D156" s="15">
        <v>43202</v>
      </c>
      <c r="E156" s="11" t="s">
        <v>11</v>
      </c>
      <c r="F156" s="11" t="s">
        <v>193</v>
      </c>
      <c r="G156" s="13">
        <v>20680.341666666667</v>
      </c>
      <c r="H156" s="13">
        <v>24816.41</v>
      </c>
      <c r="I156" s="14" t="s">
        <v>7</v>
      </c>
      <c r="J156" s="15">
        <v>43202</v>
      </c>
      <c r="K156" s="15">
        <v>43232</v>
      </c>
      <c r="L156" s="4" t="str">
        <f>IF(H156&lt;&gt;0,IF(Q156&gt;0,IF($C$4&gt;K156,Inputs!$D$7,Inputs!$D$8),Inputs!$D$9),"-")</f>
        <v>Encaissée</v>
      </c>
      <c r="M156" s="4" t="str">
        <f>IF(H156&lt;&gt;0,IF(O156=0,Inputs!$D$11,IF(AND(O156&gt;0,O156&lt;Q156),Inputs!$D$12,Inputs!$D$13)),"-")</f>
        <v>Encaissée</v>
      </c>
      <c r="N156" s="14" t="s">
        <v>199</v>
      </c>
      <c r="O156" s="13">
        <v>24816.41</v>
      </c>
      <c r="P156" s="15">
        <v>43258</v>
      </c>
      <c r="Q156" s="2">
        <f t="shared" si="16"/>
        <v>0</v>
      </c>
      <c r="R156" s="6" t="str">
        <f>IF(H156&lt;&gt;0,IF(M156&lt;&gt;Inputs!$D$13,$C$4-J156,"-"),"-")</f>
        <v>-</v>
      </c>
      <c r="S156" s="6" t="str">
        <f ca="1">IF(AND(H156&lt;&gt;0,K156&lt;$C$4),IF(M156&lt;&gt;Inputs!$D$13,$C$4-K156,"-"),"-")</f>
        <v>-</v>
      </c>
      <c r="T156" s="6">
        <f>IF(M156=Inputs!$D$9,'Invoice Tracker'!P156-'Invoice Tracker'!K156,"-")</f>
        <v>26</v>
      </c>
      <c r="U156" s="5">
        <f>IF((M156&lt;&gt;Inputs!$D$13),IF($C$4&gt;'Invoice Tracker'!K156+Inputs!$G$22,1,0),0)</f>
        <v>0</v>
      </c>
      <c r="V156" s="14">
        <v>0</v>
      </c>
      <c r="W156" s="5">
        <f t="shared" si="17"/>
        <v>0</v>
      </c>
      <c r="X156" s="1">
        <f>IF((M156&lt;&gt;Inputs!$D$13),IF($C$4&gt;'Invoice Tracker'!K156+Inputs!$G$23,1,0),0)</f>
        <v>0</v>
      </c>
      <c r="Y156" s="14">
        <v>0</v>
      </c>
      <c r="Z156" s="5">
        <f t="shared" si="18"/>
        <v>0</v>
      </c>
      <c r="AA156" s="1">
        <f>IF((M156&lt;&gt;Inputs!$D$13),IF($C$4&gt;'Invoice Tracker'!K156+Inputs!$G$24,1,0),0)</f>
        <v>0</v>
      </c>
      <c r="AB156" s="14">
        <v>0</v>
      </c>
      <c r="AC156" s="5">
        <f t="shared" si="19"/>
        <v>0</v>
      </c>
      <c r="AD156" s="1">
        <f>IF((M156&lt;&gt;Inputs!$D$13),IF($C$4&gt;'Invoice Tracker'!K156+Inputs!$G$25,1,0),0)</f>
        <v>0</v>
      </c>
      <c r="AE156" s="14">
        <v>0</v>
      </c>
      <c r="AF156" s="5">
        <f t="shared" si="20"/>
        <v>0</v>
      </c>
      <c r="AG156" s="1">
        <f>IF((M156&lt;&gt;Inputs!$D$13),IF($C$4&gt;'Invoice Tracker'!K156+Inputs!$G$26,1,0),0)</f>
        <v>0</v>
      </c>
      <c r="AH156" s="14">
        <v>0</v>
      </c>
      <c r="AI156" s="5">
        <f t="shared" si="21"/>
        <v>0</v>
      </c>
      <c r="AJ156" s="1">
        <f>IF((M156&lt;&gt;Inputs!$D$13),IF($C$4&gt;'Invoice Tracker'!K156+Inputs!$G$27,1,0),0)</f>
        <v>0</v>
      </c>
      <c r="AK156" s="14">
        <v>0</v>
      </c>
      <c r="AL156" s="5">
        <f t="shared" si="22"/>
        <v>0</v>
      </c>
    </row>
    <row r="157" spans="2:38" x14ac:dyDescent="0.2">
      <c r="B157" s="11" t="s">
        <v>405</v>
      </c>
      <c r="C157" s="12" t="s">
        <v>17</v>
      </c>
      <c r="D157" s="15">
        <v>43200</v>
      </c>
      <c r="E157" s="11" t="s">
        <v>6</v>
      </c>
      <c r="F157" s="11" t="s">
        <v>194</v>
      </c>
      <c r="G157" s="13">
        <v>30398.51666666667</v>
      </c>
      <c r="H157" s="13">
        <v>36478.22</v>
      </c>
      <c r="I157" s="14" t="s">
        <v>7</v>
      </c>
      <c r="J157" s="15">
        <v>43200</v>
      </c>
      <c r="K157" s="15">
        <v>43230</v>
      </c>
      <c r="L157" s="4" t="str">
        <f>IF(H157&lt;&gt;0,IF(Q157&gt;0,IF($C$4&gt;K157,Inputs!$D$7,Inputs!$D$8),Inputs!$D$9),"-")</f>
        <v>Encaissée</v>
      </c>
      <c r="M157" s="4" t="str">
        <f>IF(H157&lt;&gt;0,IF(O157=0,Inputs!$D$11,IF(AND(O157&gt;0,O157&lt;Q157),Inputs!$D$12,Inputs!$D$13)),"-")</f>
        <v>Encaissée</v>
      </c>
      <c r="N157" s="14" t="s">
        <v>199</v>
      </c>
      <c r="O157" s="13">
        <v>36478.22</v>
      </c>
      <c r="P157" s="15">
        <v>43274</v>
      </c>
      <c r="Q157" s="2">
        <f t="shared" si="16"/>
        <v>0</v>
      </c>
      <c r="R157" s="6" t="str">
        <f>IF(H157&lt;&gt;0,IF(M157&lt;&gt;Inputs!$D$13,$C$4-J157,"-"),"-")</f>
        <v>-</v>
      </c>
      <c r="S157" s="6" t="str">
        <f ca="1">IF(AND(H157&lt;&gt;0,K157&lt;$C$4),IF(M157&lt;&gt;Inputs!$D$13,$C$4-K157,"-"),"-")</f>
        <v>-</v>
      </c>
      <c r="T157" s="6">
        <f>IF(M157=Inputs!$D$9,'Invoice Tracker'!P157-'Invoice Tracker'!K157,"-")</f>
        <v>44</v>
      </c>
      <c r="U157" s="5">
        <f>IF((M157&lt;&gt;Inputs!$D$13),IF($C$4&gt;'Invoice Tracker'!K157+Inputs!$G$22,1,0),0)</f>
        <v>0</v>
      </c>
      <c r="V157" s="14">
        <v>0</v>
      </c>
      <c r="W157" s="5">
        <f t="shared" si="17"/>
        <v>0</v>
      </c>
      <c r="X157" s="1">
        <f>IF((M157&lt;&gt;Inputs!$D$13),IF($C$4&gt;'Invoice Tracker'!K157+Inputs!$G$23,1,0),0)</f>
        <v>0</v>
      </c>
      <c r="Y157" s="14">
        <v>0</v>
      </c>
      <c r="Z157" s="5">
        <f t="shared" si="18"/>
        <v>0</v>
      </c>
      <c r="AA157" s="1">
        <f>IF((M157&lt;&gt;Inputs!$D$13),IF($C$4&gt;'Invoice Tracker'!K157+Inputs!$G$24,1,0),0)</f>
        <v>0</v>
      </c>
      <c r="AB157" s="14">
        <v>0</v>
      </c>
      <c r="AC157" s="5">
        <f t="shared" si="19"/>
        <v>0</v>
      </c>
      <c r="AD157" s="1">
        <f>IF((M157&lt;&gt;Inputs!$D$13),IF($C$4&gt;'Invoice Tracker'!K157+Inputs!$G$25,1,0),0)</f>
        <v>0</v>
      </c>
      <c r="AE157" s="14">
        <v>0</v>
      </c>
      <c r="AF157" s="5">
        <f t="shared" si="20"/>
        <v>0</v>
      </c>
      <c r="AG157" s="1">
        <f>IF((M157&lt;&gt;Inputs!$D$13),IF($C$4&gt;'Invoice Tracker'!K157+Inputs!$G$26,1,0),0)</f>
        <v>0</v>
      </c>
      <c r="AH157" s="14">
        <v>0</v>
      </c>
      <c r="AI157" s="5">
        <f t="shared" si="21"/>
        <v>0</v>
      </c>
      <c r="AJ157" s="1">
        <f>IF((M157&lt;&gt;Inputs!$D$13),IF($C$4&gt;'Invoice Tracker'!K157+Inputs!$G$27,1,0),0)</f>
        <v>0</v>
      </c>
      <c r="AK157" s="14">
        <v>0</v>
      </c>
      <c r="AL157" s="5">
        <f t="shared" si="22"/>
        <v>0</v>
      </c>
    </row>
    <row r="158" spans="2:38" x14ac:dyDescent="0.2">
      <c r="B158" s="11" t="s">
        <v>406</v>
      </c>
      <c r="C158" s="12" t="s">
        <v>14</v>
      </c>
      <c r="D158" s="15">
        <v>43197</v>
      </c>
      <c r="E158" s="11" t="s">
        <v>15</v>
      </c>
      <c r="F158" s="11" t="s">
        <v>195</v>
      </c>
      <c r="G158" s="13">
        <v>6748.3249999999998</v>
      </c>
      <c r="H158" s="13">
        <v>8097.99</v>
      </c>
      <c r="I158" s="14" t="s">
        <v>7</v>
      </c>
      <c r="J158" s="15">
        <v>43197</v>
      </c>
      <c r="K158" s="15">
        <v>43227</v>
      </c>
      <c r="L158" s="4" t="str">
        <f ca="1">IF(H158&lt;&gt;0,IF(Q158&gt;0,IF($C$4&gt;K158,Inputs!$D$7,Inputs!$D$8),Inputs!$D$9),"-")</f>
        <v>Echue</v>
      </c>
      <c r="M158" s="4" t="str">
        <f>IF(H158&lt;&gt;0,IF(O158=0,Inputs!$D$11,IF(AND(O158&gt;0,O158&lt;Q158),Inputs!$D$12,Inputs!$D$13)),"-")</f>
        <v>Impayée</v>
      </c>
      <c r="N158" s="14" t="s">
        <v>204</v>
      </c>
      <c r="O158" s="13">
        <v>0</v>
      </c>
      <c r="P158" s="13"/>
      <c r="Q158" s="2">
        <f t="shared" si="16"/>
        <v>8097.99</v>
      </c>
      <c r="R158" s="6">
        <f ca="1">IF(H158&lt;&gt;0,IF(M158&lt;&gt;Inputs!$D$13,$C$4-J158,"-"),"-")</f>
        <v>754</v>
      </c>
      <c r="S158" s="6">
        <f ca="1">IF(AND(H158&lt;&gt;0,K158&lt;$C$4),IF(M158&lt;&gt;Inputs!$D$13,$C$4-K158,"-"),"-")</f>
        <v>724</v>
      </c>
      <c r="T158" s="6" t="str">
        <f>IF(M158=Inputs!$D$9,'Invoice Tracker'!P158-'Invoice Tracker'!K158,"-")</f>
        <v>-</v>
      </c>
      <c r="U158" s="5">
        <f ca="1">IF((M158&lt;&gt;Inputs!$D$13),IF($C$4&gt;'Invoice Tracker'!K158+Inputs!$G$22,1,0),0)</f>
        <v>1</v>
      </c>
      <c r="V158" s="14">
        <v>0</v>
      </c>
      <c r="W158" s="5">
        <f t="shared" ca="1" si="17"/>
        <v>1</v>
      </c>
      <c r="X158" s="1">
        <f ca="1">IF((M158&lt;&gt;Inputs!$D$13),IF($C$4&gt;'Invoice Tracker'!K158+Inputs!$G$23,1,0),0)</f>
        <v>1</v>
      </c>
      <c r="Y158" s="14">
        <v>0</v>
      </c>
      <c r="Z158" s="5">
        <f t="shared" ca="1" si="18"/>
        <v>1</v>
      </c>
      <c r="AA158" s="1">
        <f ca="1">IF((M158&lt;&gt;Inputs!$D$13),IF($C$4&gt;'Invoice Tracker'!K158+Inputs!$G$24,1,0),0)</f>
        <v>1</v>
      </c>
      <c r="AB158" s="14">
        <v>0</v>
      </c>
      <c r="AC158" s="5">
        <f t="shared" ca="1" si="19"/>
        <v>1</v>
      </c>
      <c r="AD158" s="1">
        <f ca="1">IF((M158&lt;&gt;Inputs!$D$13),IF($C$4&gt;'Invoice Tracker'!K158+Inputs!$G$25,1,0),0)</f>
        <v>1</v>
      </c>
      <c r="AE158" s="14">
        <v>0</v>
      </c>
      <c r="AF158" s="5">
        <f t="shared" ca="1" si="20"/>
        <v>1</v>
      </c>
      <c r="AG158" s="1">
        <f ca="1">IF((M158&lt;&gt;Inputs!$D$13),IF($C$4&gt;'Invoice Tracker'!K158+Inputs!$G$26,1,0),0)</f>
        <v>1</v>
      </c>
      <c r="AH158" s="14">
        <v>0</v>
      </c>
      <c r="AI158" s="5">
        <f t="shared" ca="1" si="21"/>
        <v>1</v>
      </c>
      <c r="AJ158" s="1">
        <f ca="1">IF((M158&lt;&gt;Inputs!$D$13),IF($C$4&gt;'Invoice Tracker'!K158+Inputs!$G$27,1,0),0)</f>
        <v>1</v>
      </c>
      <c r="AK158" s="14">
        <v>0</v>
      </c>
      <c r="AL158" s="5">
        <f t="shared" ca="1" si="22"/>
        <v>1</v>
      </c>
    </row>
    <row r="159" spans="2:38" x14ac:dyDescent="0.2">
      <c r="B159" s="31" t="s">
        <v>42</v>
      </c>
      <c r="C159" s="32" t="s">
        <v>240</v>
      </c>
      <c r="D159" s="15" t="s">
        <v>42</v>
      </c>
      <c r="E159" s="31" t="s">
        <v>42</v>
      </c>
      <c r="F159" s="31" t="s">
        <v>42</v>
      </c>
      <c r="G159" s="13">
        <v>0</v>
      </c>
      <c r="H159" s="13">
        <v>0</v>
      </c>
      <c r="I159" s="14" t="s">
        <v>7</v>
      </c>
      <c r="J159" s="15"/>
      <c r="K159" s="15"/>
      <c r="L159" s="4" t="str">
        <f>IF(H159&lt;&gt;0,IF(Q159&gt;0,IF($C$4&gt;K159,Inputs!$D$7,Inputs!$D$8),Inputs!$D$9),"-")</f>
        <v>-</v>
      </c>
      <c r="M159" s="4" t="str">
        <f>IF(H159&lt;&gt;0,IF(O159=0,Inputs!$D$11,IF(AND(O159&gt;0,O159&lt;Q159),Inputs!$D$12,Inputs!$D$13)),"-")</f>
        <v>-</v>
      </c>
      <c r="N159" s="14" t="s">
        <v>199</v>
      </c>
      <c r="O159" s="13">
        <v>0</v>
      </c>
      <c r="P159" s="13" t="s">
        <v>42</v>
      </c>
      <c r="Q159" s="2">
        <f t="shared" si="16"/>
        <v>0</v>
      </c>
      <c r="R159" s="6" t="str">
        <f>IF(H159&lt;&gt;0,IF(M159&lt;&gt;Inputs!$D$13,$C$4-J159,"-"),"-")</f>
        <v>-</v>
      </c>
      <c r="S159" s="6" t="str">
        <f ca="1">IF(AND(H159&lt;&gt;0,K159&lt;$C$4),IF(M159&lt;&gt;Inputs!$D$13,$C$4-K159,"-"),"-")</f>
        <v>-</v>
      </c>
      <c r="T159" s="6" t="str">
        <f>IF(M159=Inputs!$D$9,'Invoice Tracker'!P159-'Invoice Tracker'!K159,"-")</f>
        <v>-</v>
      </c>
      <c r="U159" s="5">
        <f ca="1">IF((M159&lt;&gt;Inputs!$D$13),IF($C$4&gt;'Invoice Tracker'!K159+Inputs!$G$22,1,0),0)</f>
        <v>1</v>
      </c>
      <c r="V159" s="14">
        <v>0</v>
      </c>
      <c r="W159" s="5">
        <f t="shared" ca="1" si="17"/>
        <v>1</v>
      </c>
      <c r="X159" s="1">
        <f ca="1">IF((M159&lt;&gt;Inputs!$D$13),IF($C$4&gt;'Invoice Tracker'!K159+Inputs!$G$23,1,0),0)</f>
        <v>1</v>
      </c>
      <c r="Y159" s="14">
        <v>0</v>
      </c>
      <c r="Z159" s="5">
        <f t="shared" ca="1" si="18"/>
        <v>1</v>
      </c>
      <c r="AA159" s="1">
        <f ca="1">IF((M159&lt;&gt;Inputs!$D$13),IF($C$4&gt;'Invoice Tracker'!K159+Inputs!$G$24,1,0),0)</f>
        <v>1</v>
      </c>
      <c r="AB159" s="14">
        <v>0</v>
      </c>
      <c r="AC159" s="5">
        <f t="shared" ca="1" si="19"/>
        <v>1</v>
      </c>
      <c r="AD159" s="1">
        <f ca="1">IF((M159&lt;&gt;Inputs!$D$13),IF($C$4&gt;'Invoice Tracker'!K159+Inputs!$G$25,1,0),0)</f>
        <v>1</v>
      </c>
      <c r="AE159" s="14">
        <v>0</v>
      </c>
      <c r="AF159" s="5">
        <f t="shared" ca="1" si="20"/>
        <v>1</v>
      </c>
      <c r="AG159" s="1">
        <f ca="1">IF((M159&lt;&gt;Inputs!$D$13),IF($C$4&gt;'Invoice Tracker'!K159+Inputs!$G$26,1,0),0)</f>
        <v>1</v>
      </c>
      <c r="AH159" s="14">
        <v>0</v>
      </c>
      <c r="AI159" s="5">
        <f t="shared" ca="1" si="21"/>
        <v>1</v>
      </c>
      <c r="AJ159" s="1">
        <f ca="1">IF((M159&lt;&gt;Inputs!$D$13),IF($C$4&gt;'Invoice Tracker'!K159+Inputs!$G$27,1,0),0)</f>
        <v>1</v>
      </c>
      <c r="AK159" s="14">
        <v>0</v>
      </c>
      <c r="AL159" s="5">
        <f t="shared" ca="1" si="22"/>
        <v>1</v>
      </c>
    </row>
    <row r="160" spans="2:38" x14ac:dyDescent="0.2">
      <c r="B160" s="31" t="s">
        <v>42</v>
      </c>
      <c r="C160" s="32" t="s">
        <v>240</v>
      </c>
      <c r="D160" s="15" t="s">
        <v>42</v>
      </c>
      <c r="E160" s="31" t="s">
        <v>42</v>
      </c>
      <c r="F160" s="31" t="s">
        <v>42</v>
      </c>
      <c r="G160" s="13">
        <v>0</v>
      </c>
      <c r="H160" s="13">
        <v>0</v>
      </c>
      <c r="I160" s="14" t="s">
        <v>7</v>
      </c>
      <c r="J160" s="15"/>
      <c r="K160" s="15"/>
      <c r="L160" s="4" t="str">
        <f>IF(H160&lt;&gt;0,IF(Q160&gt;0,IF($C$4&gt;K160,Inputs!$D$7,Inputs!$D$8),Inputs!$D$9),"-")</f>
        <v>-</v>
      </c>
      <c r="M160" s="4" t="str">
        <f>IF(H160&lt;&gt;0,IF(O160=0,Inputs!$D$11,IF(AND(O160&gt;0,O160&lt;Q160),Inputs!$D$12,Inputs!$D$13)),"-")</f>
        <v>-</v>
      </c>
      <c r="N160" s="14" t="s">
        <v>199</v>
      </c>
      <c r="O160" s="13">
        <v>0</v>
      </c>
      <c r="P160" s="13" t="s">
        <v>42</v>
      </c>
      <c r="Q160" s="2">
        <f t="shared" si="16"/>
        <v>0</v>
      </c>
      <c r="R160" s="6" t="str">
        <f>IF(H160&lt;&gt;0,IF(M160&lt;&gt;Inputs!$D$13,$C$4-J160,"-"),"-")</f>
        <v>-</v>
      </c>
      <c r="S160" s="6" t="str">
        <f ca="1">IF(AND(H160&lt;&gt;0,K160&lt;$C$4),IF(M160&lt;&gt;Inputs!$D$13,$C$4-K160,"-"),"-")</f>
        <v>-</v>
      </c>
      <c r="T160" s="6" t="str">
        <f>IF(M160=Inputs!$D$9,'Invoice Tracker'!P160-'Invoice Tracker'!K160,"-")</f>
        <v>-</v>
      </c>
      <c r="U160" s="5">
        <f ca="1">IF((M160&lt;&gt;Inputs!$D$13),IF($C$4&gt;'Invoice Tracker'!K160+Inputs!$G$22,1,0),0)</f>
        <v>1</v>
      </c>
      <c r="V160" s="14">
        <v>0</v>
      </c>
      <c r="W160" s="5">
        <f t="shared" ref="W160:W161" ca="1" si="23">IF(AND(U160=1,V160=0),1,0)</f>
        <v>1</v>
      </c>
      <c r="X160" s="1">
        <f ca="1">IF((M160&lt;&gt;Inputs!$D$13),IF($C$4&gt;'Invoice Tracker'!K160+Inputs!$G$23,1,0),0)</f>
        <v>1</v>
      </c>
      <c r="Y160" s="14">
        <v>0</v>
      </c>
      <c r="Z160" s="5">
        <f t="shared" ref="Z160:Z161" ca="1" si="24">IF(AND(X160=1,Y160=0),1,0)</f>
        <v>1</v>
      </c>
      <c r="AA160" s="1">
        <f ca="1">IF((M160&lt;&gt;Inputs!$D$13),IF($C$4&gt;'Invoice Tracker'!K160+Inputs!$G$24,1,0),0)</f>
        <v>1</v>
      </c>
      <c r="AB160" s="14">
        <v>0</v>
      </c>
      <c r="AC160" s="5">
        <f t="shared" ref="AC160:AC161" ca="1" si="25">IF(AND(AA160=1,AB160=0),1,0)</f>
        <v>1</v>
      </c>
      <c r="AD160" s="1">
        <f ca="1">IF((M160&lt;&gt;Inputs!$D$13),IF($C$4&gt;'Invoice Tracker'!K160+Inputs!$G$25,1,0),0)</f>
        <v>1</v>
      </c>
      <c r="AE160" s="14">
        <v>0</v>
      </c>
      <c r="AF160" s="5">
        <f t="shared" ref="AF160:AF161" ca="1" si="26">IF(AND(AD160=1,AE160=0),1,0)</f>
        <v>1</v>
      </c>
      <c r="AG160" s="1">
        <f ca="1">IF((M160&lt;&gt;Inputs!$D$13),IF($C$4&gt;'Invoice Tracker'!K160+Inputs!$G$26,1,0),0)</f>
        <v>1</v>
      </c>
      <c r="AH160" s="14">
        <v>0</v>
      </c>
      <c r="AI160" s="5">
        <f t="shared" ref="AI160:AI161" ca="1" si="27">IF(AND(AG160=1,AH160=0),1,0)</f>
        <v>1</v>
      </c>
      <c r="AJ160" s="1">
        <f ca="1">IF((M160&lt;&gt;Inputs!$D$13),IF($C$4&gt;'Invoice Tracker'!K160+Inputs!$G$27,1,0),0)</f>
        <v>1</v>
      </c>
      <c r="AK160" s="14">
        <v>0</v>
      </c>
      <c r="AL160" s="5">
        <f t="shared" ref="AL160:AL161" ca="1" si="28">IF(AND(AJ160=1,AK160=0),1,0)</f>
        <v>1</v>
      </c>
    </row>
    <row r="161" spans="2:38" x14ac:dyDescent="0.2">
      <c r="B161" s="31" t="s">
        <v>42</v>
      </c>
      <c r="C161" s="32" t="s">
        <v>240</v>
      </c>
      <c r="D161" s="15" t="s">
        <v>42</v>
      </c>
      <c r="E161" s="31" t="s">
        <v>42</v>
      </c>
      <c r="F161" s="31" t="s">
        <v>42</v>
      </c>
      <c r="G161" s="13">
        <v>0</v>
      </c>
      <c r="H161" s="13">
        <v>0</v>
      </c>
      <c r="I161" s="14" t="s">
        <v>7</v>
      </c>
      <c r="J161" s="15"/>
      <c r="K161" s="15"/>
      <c r="L161" s="4" t="str">
        <f>IF(H161&lt;&gt;0,IF(Q161&gt;0,IF($C$4&gt;K161,Inputs!$D$7,Inputs!$D$8),Inputs!$D$9),"-")</f>
        <v>-</v>
      </c>
      <c r="M161" s="4" t="str">
        <f>IF(H161&lt;&gt;0,IF(O161=0,Inputs!$D$11,IF(AND(O161&gt;0,O161&lt;Q161),Inputs!$D$12,Inputs!$D$13)),"-")</f>
        <v>-</v>
      </c>
      <c r="N161" s="14" t="s">
        <v>199</v>
      </c>
      <c r="O161" s="13">
        <v>0</v>
      </c>
      <c r="P161" s="13" t="s">
        <v>42</v>
      </c>
      <c r="Q161" s="2">
        <f t="shared" ref="Q161:Q224" si="29">H161-O161</f>
        <v>0</v>
      </c>
      <c r="R161" s="6" t="str">
        <f>IF(H161&lt;&gt;0,IF(M161&lt;&gt;Inputs!$D$13,$C$4-J161,"-"),"-")</f>
        <v>-</v>
      </c>
      <c r="S161" s="6" t="str">
        <f ca="1">IF(AND(H161&lt;&gt;0,K161&lt;$C$4),IF(M161&lt;&gt;Inputs!$D$13,$C$4-K161,"-"),"-")</f>
        <v>-</v>
      </c>
      <c r="T161" s="6" t="str">
        <f>IF(M161=Inputs!$D$9,'Invoice Tracker'!P161-'Invoice Tracker'!K161,"-")</f>
        <v>-</v>
      </c>
      <c r="U161" s="5">
        <f ca="1">IF((M161&lt;&gt;Inputs!$D$13),IF($C$4&gt;'Invoice Tracker'!K161+Inputs!$G$22,1,0),0)</f>
        <v>1</v>
      </c>
      <c r="V161" s="14">
        <v>0</v>
      </c>
      <c r="W161" s="5">
        <f t="shared" ca="1" si="23"/>
        <v>1</v>
      </c>
      <c r="X161" s="1">
        <f ca="1">IF((M161&lt;&gt;Inputs!$D$13),IF($C$4&gt;'Invoice Tracker'!K161+Inputs!$G$23,1,0),0)</f>
        <v>1</v>
      </c>
      <c r="Y161" s="14">
        <v>0</v>
      </c>
      <c r="Z161" s="5">
        <f t="shared" ca="1" si="24"/>
        <v>1</v>
      </c>
      <c r="AA161" s="1">
        <f ca="1">IF((M161&lt;&gt;Inputs!$D$13),IF($C$4&gt;'Invoice Tracker'!K161+Inputs!$G$24,1,0),0)</f>
        <v>1</v>
      </c>
      <c r="AB161" s="14">
        <v>0</v>
      </c>
      <c r="AC161" s="5">
        <f t="shared" ca="1" si="25"/>
        <v>1</v>
      </c>
      <c r="AD161" s="1">
        <f ca="1">IF((M161&lt;&gt;Inputs!$D$13),IF($C$4&gt;'Invoice Tracker'!K161+Inputs!$G$25,1,0),0)</f>
        <v>1</v>
      </c>
      <c r="AE161" s="14">
        <v>0</v>
      </c>
      <c r="AF161" s="5">
        <f t="shared" ca="1" si="26"/>
        <v>1</v>
      </c>
      <c r="AG161" s="1">
        <f ca="1">IF((M161&lt;&gt;Inputs!$D$13),IF($C$4&gt;'Invoice Tracker'!K161+Inputs!$G$26,1,0),0)</f>
        <v>1</v>
      </c>
      <c r="AH161" s="14">
        <v>0</v>
      </c>
      <c r="AI161" s="5">
        <f t="shared" ca="1" si="27"/>
        <v>1</v>
      </c>
      <c r="AJ161" s="1">
        <f ca="1">IF((M161&lt;&gt;Inputs!$D$13),IF($C$4&gt;'Invoice Tracker'!K161+Inputs!$G$27,1,0),0)</f>
        <v>1</v>
      </c>
      <c r="AK161" s="14">
        <v>0</v>
      </c>
      <c r="AL161" s="5">
        <f t="shared" ca="1" si="28"/>
        <v>1</v>
      </c>
    </row>
    <row r="162" spans="2:38" x14ac:dyDescent="0.2">
      <c r="B162" s="31" t="s">
        <v>42</v>
      </c>
      <c r="C162" s="32" t="s">
        <v>240</v>
      </c>
      <c r="D162" s="15" t="s">
        <v>42</v>
      </c>
      <c r="E162" s="31" t="s">
        <v>42</v>
      </c>
      <c r="F162" s="31" t="s">
        <v>42</v>
      </c>
      <c r="G162" s="13">
        <v>0</v>
      </c>
      <c r="H162" s="13">
        <v>0</v>
      </c>
      <c r="I162" s="14" t="s">
        <v>7</v>
      </c>
      <c r="J162" s="15"/>
      <c r="K162" s="15"/>
      <c r="L162" s="4" t="str">
        <f>IF(H162&lt;&gt;0,IF(Q162&gt;0,IF($C$4&gt;K162,Inputs!$D$7,Inputs!$D$8),Inputs!$D$9),"-")</f>
        <v>-</v>
      </c>
      <c r="M162" s="4" t="str">
        <f>IF(H162&lt;&gt;0,IF(O162=0,Inputs!$D$11,IF(AND(O162&gt;0,O162&lt;Q162),Inputs!$D$12,Inputs!$D$13)),"-")</f>
        <v>-</v>
      </c>
      <c r="N162" s="14" t="s">
        <v>199</v>
      </c>
      <c r="O162" s="13">
        <v>0</v>
      </c>
      <c r="P162" s="13" t="s">
        <v>42</v>
      </c>
      <c r="Q162" s="2">
        <f t="shared" si="29"/>
        <v>0</v>
      </c>
      <c r="R162" s="6" t="str">
        <f>IF(H162&lt;&gt;0,IF(M162&lt;&gt;Inputs!$D$13,$C$4-J162,"-"),"-")</f>
        <v>-</v>
      </c>
      <c r="S162" s="6" t="str">
        <f ca="1">IF(AND(H162&lt;&gt;0,K162&lt;$C$4),IF(M162&lt;&gt;Inputs!$D$13,$C$4-K162,"-"),"-")</f>
        <v>-</v>
      </c>
      <c r="T162" s="6" t="str">
        <f>IF(M162=Inputs!$D$9,'Invoice Tracker'!P162-'Invoice Tracker'!K162,"-")</f>
        <v>-</v>
      </c>
      <c r="U162" s="5">
        <f ca="1">IF((M162&lt;&gt;Inputs!$D$13),IF($C$4&gt;'Invoice Tracker'!K162+Inputs!$G$22,1,0),0)</f>
        <v>1</v>
      </c>
      <c r="V162" s="14">
        <v>0</v>
      </c>
      <c r="W162" s="5">
        <f t="shared" ref="W162:W225" ca="1" si="30">IF(AND(U162=1,V162=0),1,0)</f>
        <v>1</v>
      </c>
      <c r="X162" s="1">
        <f ca="1">IF((M162&lt;&gt;Inputs!$D$13),IF($C$4&gt;'Invoice Tracker'!K162+Inputs!$G$23,1,0),0)</f>
        <v>1</v>
      </c>
      <c r="Y162" s="14">
        <v>0</v>
      </c>
      <c r="Z162" s="5">
        <f t="shared" ref="Z162:Z225" ca="1" si="31">IF(AND(X162=1,Y162=0),1,0)</f>
        <v>1</v>
      </c>
      <c r="AA162" s="1">
        <f ca="1">IF((M162&lt;&gt;Inputs!$D$13),IF($C$4&gt;'Invoice Tracker'!K162+Inputs!$G$24,1,0),0)</f>
        <v>1</v>
      </c>
      <c r="AB162" s="14">
        <v>0</v>
      </c>
      <c r="AC162" s="5">
        <f t="shared" ref="AC162:AC225" ca="1" si="32">IF(AND(AA162=1,AB162=0),1,0)</f>
        <v>1</v>
      </c>
      <c r="AD162" s="1">
        <f ca="1">IF((M162&lt;&gt;Inputs!$D$13),IF($C$4&gt;'Invoice Tracker'!K162+Inputs!$G$25,1,0),0)</f>
        <v>1</v>
      </c>
      <c r="AE162" s="14">
        <v>0</v>
      </c>
      <c r="AF162" s="5">
        <f t="shared" ref="AF162:AF225" ca="1" si="33">IF(AND(AD162=1,AE162=0),1,0)</f>
        <v>1</v>
      </c>
      <c r="AG162" s="1">
        <f ca="1">IF((M162&lt;&gt;Inputs!$D$13),IF($C$4&gt;'Invoice Tracker'!K162+Inputs!$G$26,1,0),0)</f>
        <v>1</v>
      </c>
      <c r="AH162" s="14">
        <v>0</v>
      </c>
      <c r="AI162" s="5">
        <f t="shared" ref="AI162:AI225" ca="1" si="34">IF(AND(AG162=1,AH162=0),1,0)</f>
        <v>1</v>
      </c>
      <c r="AJ162" s="1">
        <f ca="1">IF((M162&lt;&gt;Inputs!$D$13),IF($C$4&gt;'Invoice Tracker'!K162+Inputs!$G$27,1,0),0)</f>
        <v>1</v>
      </c>
      <c r="AK162" s="14">
        <v>0</v>
      </c>
      <c r="AL162" s="5">
        <f t="shared" ref="AL162:AL225" ca="1" si="35">IF(AND(AJ162=1,AK162=0),1,0)</f>
        <v>1</v>
      </c>
    </row>
    <row r="163" spans="2:38" x14ac:dyDescent="0.2">
      <c r="B163" s="31" t="s">
        <v>42</v>
      </c>
      <c r="C163" s="32" t="s">
        <v>240</v>
      </c>
      <c r="D163" s="15" t="s">
        <v>42</v>
      </c>
      <c r="E163" s="31" t="s">
        <v>42</v>
      </c>
      <c r="F163" s="31" t="s">
        <v>42</v>
      </c>
      <c r="G163" s="13">
        <v>0</v>
      </c>
      <c r="H163" s="13">
        <v>0</v>
      </c>
      <c r="I163" s="14" t="s">
        <v>7</v>
      </c>
      <c r="J163" s="15"/>
      <c r="K163" s="15"/>
      <c r="L163" s="4" t="str">
        <f>IF(H163&lt;&gt;0,IF(Q163&gt;0,IF($C$4&gt;K163,Inputs!$D$7,Inputs!$D$8),Inputs!$D$9),"-")</f>
        <v>-</v>
      </c>
      <c r="M163" s="4" t="str">
        <f>IF(H163&lt;&gt;0,IF(O163=0,Inputs!$D$11,IF(AND(O163&gt;0,O163&lt;Q163),Inputs!$D$12,Inputs!$D$13)),"-")</f>
        <v>-</v>
      </c>
      <c r="N163" s="14" t="s">
        <v>199</v>
      </c>
      <c r="O163" s="13">
        <v>0</v>
      </c>
      <c r="P163" s="13" t="s">
        <v>42</v>
      </c>
      <c r="Q163" s="2">
        <f t="shared" si="29"/>
        <v>0</v>
      </c>
      <c r="R163" s="6" t="str">
        <f>IF(H163&lt;&gt;0,IF(M163&lt;&gt;Inputs!$D$13,$C$4-J163,"-"),"-")</f>
        <v>-</v>
      </c>
      <c r="S163" s="6" t="str">
        <f ca="1">IF(AND(H163&lt;&gt;0,K163&lt;$C$4),IF(M163&lt;&gt;Inputs!$D$13,$C$4-K163,"-"),"-")</f>
        <v>-</v>
      </c>
      <c r="T163" s="6" t="str">
        <f>IF(M163=Inputs!$D$9,'Invoice Tracker'!P163-'Invoice Tracker'!K163,"-")</f>
        <v>-</v>
      </c>
      <c r="U163" s="5">
        <f ca="1">IF((M163&lt;&gt;Inputs!$D$13),IF($C$4&gt;'Invoice Tracker'!K163+Inputs!$G$22,1,0),0)</f>
        <v>1</v>
      </c>
      <c r="V163" s="14">
        <v>0</v>
      </c>
      <c r="W163" s="5">
        <f t="shared" ca="1" si="30"/>
        <v>1</v>
      </c>
      <c r="X163" s="1">
        <f ca="1">IF((M163&lt;&gt;Inputs!$D$13),IF($C$4&gt;'Invoice Tracker'!K163+Inputs!$G$23,1,0),0)</f>
        <v>1</v>
      </c>
      <c r="Y163" s="14">
        <v>0</v>
      </c>
      <c r="Z163" s="5">
        <f t="shared" ca="1" si="31"/>
        <v>1</v>
      </c>
      <c r="AA163" s="1">
        <f ca="1">IF((M163&lt;&gt;Inputs!$D$13),IF($C$4&gt;'Invoice Tracker'!K163+Inputs!$G$24,1,0),0)</f>
        <v>1</v>
      </c>
      <c r="AB163" s="14">
        <v>0</v>
      </c>
      <c r="AC163" s="5">
        <f t="shared" ca="1" si="32"/>
        <v>1</v>
      </c>
      <c r="AD163" s="1">
        <f ca="1">IF((M163&lt;&gt;Inputs!$D$13),IF($C$4&gt;'Invoice Tracker'!K163+Inputs!$G$25,1,0),0)</f>
        <v>1</v>
      </c>
      <c r="AE163" s="14">
        <v>0</v>
      </c>
      <c r="AF163" s="5">
        <f t="shared" ca="1" si="33"/>
        <v>1</v>
      </c>
      <c r="AG163" s="1">
        <f ca="1">IF((M163&lt;&gt;Inputs!$D$13),IF($C$4&gt;'Invoice Tracker'!K163+Inputs!$G$26,1,0),0)</f>
        <v>1</v>
      </c>
      <c r="AH163" s="14">
        <v>0</v>
      </c>
      <c r="AI163" s="5">
        <f t="shared" ca="1" si="34"/>
        <v>1</v>
      </c>
      <c r="AJ163" s="1">
        <f ca="1">IF((M163&lt;&gt;Inputs!$D$13),IF($C$4&gt;'Invoice Tracker'!K163+Inputs!$G$27,1,0),0)</f>
        <v>1</v>
      </c>
      <c r="AK163" s="14">
        <v>0</v>
      </c>
      <c r="AL163" s="5">
        <f t="shared" ca="1" si="35"/>
        <v>1</v>
      </c>
    </row>
    <row r="164" spans="2:38" x14ac:dyDescent="0.2">
      <c r="B164" s="31" t="s">
        <v>42</v>
      </c>
      <c r="C164" s="32" t="s">
        <v>240</v>
      </c>
      <c r="D164" s="15" t="s">
        <v>42</v>
      </c>
      <c r="E164" s="31" t="s">
        <v>42</v>
      </c>
      <c r="F164" s="31" t="s">
        <v>42</v>
      </c>
      <c r="G164" s="13">
        <v>0</v>
      </c>
      <c r="H164" s="13">
        <v>0</v>
      </c>
      <c r="I164" s="14" t="s">
        <v>7</v>
      </c>
      <c r="J164" s="15"/>
      <c r="K164" s="15"/>
      <c r="L164" s="4" t="str">
        <f>IF(H164&lt;&gt;0,IF(Q164&gt;0,IF($C$4&gt;K164,Inputs!$D$7,Inputs!$D$8),Inputs!$D$9),"-")</f>
        <v>-</v>
      </c>
      <c r="M164" s="4" t="str">
        <f>IF(H164&lt;&gt;0,IF(O164=0,Inputs!$D$11,IF(AND(O164&gt;0,O164&lt;Q164),Inputs!$D$12,Inputs!$D$13)),"-")</f>
        <v>-</v>
      </c>
      <c r="N164" s="14" t="s">
        <v>199</v>
      </c>
      <c r="O164" s="13">
        <v>0</v>
      </c>
      <c r="P164" s="13" t="s">
        <v>42</v>
      </c>
      <c r="Q164" s="2">
        <f t="shared" si="29"/>
        <v>0</v>
      </c>
      <c r="R164" s="6" t="str">
        <f>IF(H164&lt;&gt;0,IF(M164&lt;&gt;Inputs!$D$13,$C$4-J164,"-"),"-")</f>
        <v>-</v>
      </c>
      <c r="S164" s="6" t="str">
        <f ca="1">IF(AND(H164&lt;&gt;0,K164&lt;$C$4),IF(M164&lt;&gt;Inputs!$D$13,$C$4-K164,"-"),"-")</f>
        <v>-</v>
      </c>
      <c r="T164" s="6" t="str">
        <f>IF(M164=Inputs!$D$9,'Invoice Tracker'!P164-'Invoice Tracker'!K164,"-")</f>
        <v>-</v>
      </c>
      <c r="U164" s="5">
        <f ca="1">IF((M164&lt;&gt;Inputs!$D$13),IF($C$4&gt;'Invoice Tracker'!K164+Inputs!$G$22,1,0),0)</f>
        <v>1</v>
      </c>
      <c r="V164" s="14">
        <v>0</v>
      </c>
      <c r="W164" s="5">
        <f t="shared" ca="1" si="30"/>
        <v>1</v>
      </c>
      <c r="X164" s="1">
        <f ca="1">IF((M164&lt;&gt;Inputs!$D$13),IF($C$4&gt;'Invoice Tracker'!K164+Inputs!$G$23,1,0),0)</f>
        <v>1</v>
      </c>
      <c r="Y164" s="14">
        <v>0</v>
      </c>
      <c r="Z164" s="5">
        <f t="shared" ca="1" si="31"/>
        <v>1</v>
      </c>
      <c r="AA164" s="1">
        <f ca="1">IF((M164&lt;&gt;Inputs!$D$13),IF($C$4&gt;'Invoice Tracker'!K164+Inputs!$G$24,1,0),0)</f>
        <v>1</v>
      </c>
      <c r="AB164" s="14">
        <v>0</v>
      </c>
      <c r="AC164" s="5">
        <f t="shared" ca="1" si="32"/>
        <v>1</v>
      </c>
      <c r="AD164" s="1">
        <f ca="1">IF((M164&lt;&gt;Inputs!$D$13),IF($C$4&gt;'Invoice Tracker'!K164+Inputs!$G$25,1,0),0)</f>
        <v>1</v>
      </c>
      <c r="AE164" s="14">
        <v>0</v>
      </c>
      <c r="AF164" s="5">
        <f t="shared" ca="1" si="33"/>
        <v>1</v>
      </c>
      <c r="AG164" s="1">
        <f ca="1">IF((M164&lt;&gt;Inputs!$D$13),IF($C$4&gt;'Invoice Tracker'!K164+Inputs!$G$26,1,0),0)</f>
        <v>1</v>
      </c>
      <c r="AH164" s="14">
        <v>0</v>
      </c>
      <c r="AI164" s="5">
        <f t="shared" ca="1" si="34"/>
        <v>1</v>
      </c>
      <c r="AJ164" s="1">
        <f ca="1">IF((M164&lt;&gt;Inputs!$D$13),IF($C$4&gt;'Invoice Tracker'!K164+Inputs!$G$27,1,0),0)</f>
        <v>1</v>
      </c>
      <c r="AK164" s="14">
        <v>0</v>
      </c>
      <c r="AL164" s="5">
        <f t="shared" ca="1" si="35"/>
        <v>1</v>
      </c>
    </row>
    <row r="165" spans="2:38" x14ac:dyDescent="0.2">
      <c r="B165" s="31" t="s">
        <v>42</v>
      </c>
      <c r="C165" s="32" t="s">
        <v>240</v>
      </c>
      <c r="D165" s="15" t="s">
        <v>42</v>
      </c>
      <c r="E165" s="31" t="s">
        <v>42</v>
      </c>
      <c r="F165" s="31" t="s">
        <v>42</v>
      </c>
      <c r="G165" s="13">
        <v>0</v>
      </c>
      <c r="H165" s="13">
        <v>0</v>
      </c>
      <c r="I165" s="14" t="s">
        <v>7</v>
      </c>
      <c r="J165" s="15"/>
      <c r="K165" s="15"/>
      <c r="L165" s="4" t="str">
        <f>IF(H165&lt;&gt;0,IF(Q165&gt;0,IF($C$4&gt;K165,Inputs!$D$7,Inputs!$D$8),Inputs!$D$9),"-")</f>
        <v>-</v>
      </c>
      <c r="M165" s="4" t="str">
        <f>IF(H165&lt;&gt;0,IF(O165=0,Inputs!$D$11,IF(AND(O165&gt;0,O165&lt;Q165),Inputs!$D$12,Inputs!$D$13)),"-")</f>
        <v>-</v>
      </c>
      <c r="N165" s="14" t="s">
        <v>199</v>
      </c>
      <c r="O165" s="13">
        <v>0</v>
      </c>
      <c r="P165" s="13" t="s">
        <v>42</v>
      </c>
      <c r="Q165" s="2">
        <f t="shared" si="29"/>
        <v>0</v>
      </c>
      <c r="R165" s="6" t="str">
        <f>IF(H165&lt;&gt;0,IF(M165&lt;&gt;Inputs!$D$13,$C$4-J165,"-"),"-")</f>
        <v>-</v>
      </c>
      <c r="S165" s="6" t="str">
        <f ca="1">IF(AND(H165&lt;&gt;0,K165&lt;$C$4),IF(M165&lt;&gt;Inputs!$D$13,$C$4-K165,"-"),"-")</f>
        <v>-</v>
      </c>
      <c r="T165" s="6" t="str">
        <f>IF(M165=Inputs!$D$9,'Invoice Tracker'!P165-'Invoice Tracker'!K165,"-")</f>
        <v>-</v>
      </c>
      <c r="U165" s="5">
        <f ca="1">IF((M165&lt;&gt;Inputs!$D$13),IF($C$4&gt;'Invoice Tracker'!K165+Inputs!$G$22,1,0),0)</f>
        <v>1</v>
      </c>
      <c r="V165" s="14">
        <v>0</v>
      </c>
      <c r="W165" s="5">
        <f t="shared" ca="1" si="30"/>
        <v>1</v>
      </c>
      <c r="X165" s="1">
        <f ca="1">IF((M165&lt;&gt;Inputs!$D$13),IF($C$4&gt;'Invoice Tracker'!K165+Inputs!$G$23,1,0),0)</f>
        <v>1</v>
      </c>
      <c r="Y165" s="14">
        <v>0</v>
      </c>
      <c r="Z165" s="5">
        <f t="shared" ca="1" si="31"/>
        <v>1</v>
      </c>
      <c r="AA165" s="1">
        <f ca="1">IF((M165&lt;&gt;Inputs!$D$13),IF($C$4&gt;'Invoice Tracker'!K165+Inputs!$G$24,1,0),0)</f>
        <v>1</v>
      </c>
      <c r="AB165" s="14">
        <v>0</v>
      </c>
      <c r="AC165" s="5">
        <f t="shared" ca="1" si="32"/>
        <v>1</v>
      </c>
      <c r="AD165" s="1">
        <f ca="1">IF((M165&lt;&gt;Inputs!$D$13),IF($C$4&gt;'Invoice Tracker'!K165+Inputs!$G$25,1,0),0)</f>
        <v>1</v>
      </c>
      <c r="AE165" s="14">
        <v>0</v>
      </c>
      <c r="AF165" s="5">
        <f t="shared" ca="1" si="33"/>
        <v>1</v>
      </c>
      <c r="AG165" s="1">
        <f ca="1">IF((M165&lt;&gt;Inputs!$D$13),IF($C$4&gt;'Invoice Tracker'!K165+Inputs!$G$26,1,0),0)</f>
        <v>1</v>
      </c>
      <c r="AH165" s="14">
        <v>0</v>
      </c>
      <c r="AI165" s="5">
        <f t="shared" ca="1" si="34"/>
        <v>1</v>
      </c>
      <c r="AJ165" s="1">
        <f ca="1">IF((M165&lt;&gt;Inputs!$D$13),IF($C$4&gt;'Invoice Tracker'!K165+Inputs!$G$27,1,0),0)</f>
        <v>1</v>
      </c>
      <c r="AK165" s="14">
        <v>0</v>
      </c>
      <c r="AL165" s="5">
        <f t="shared" ca="1" si="35"/>
        <v>1</v>
      </c>
    </row>
    <row r="166" spans="2:38" x14ac:dyDescent="0.2">
      <c r="B166" s="31" t="s">
        <v>42</v>
      </c>
      <c r="C166" s="32" t="s">
        <v>240</v>
      </c>
      <c r="D166" s="15" t="s">
        <v>42</v>
      </c>
      <c r="E166" s="31" t="s">
        <v>42</v>
      </c>
      <c r="F166" s="31" t="s">
        <v>42</v>
      </c>
      <c r="G166" s="13">
        <v>0</v>
      </c>
      <c r="H166" s="13">
        <v>0</v>
      </c>
      <c r="I166" s="14" t="s">
        <v>7</v>
      </c>
      <c r="J166" s="15"/>
      <c r="K166" s="15"/>
      <c r="L166" s="4" t="str">
        <f>IF(H166&lt;&gt;0,IF(Q166&gt;0,IF($C$4&gt;K166,Inputs!$D$7,Inputs!$D$8),Inputs!$D$9),"-")</f>
        <v>-</v>
      </c>
      <c r="M166" s="4" t="str">
        <f>IF(H166&lt;&gt;0,IF(O166=0,Inputs!$D$11,IF(AND(O166&gt;0,O166&lt;Q166),Inputs!$D$12,Inputs!$D$13)),"-")</f>
        <v>-</v>
      </c>
      <c r="N166" s="14" t="s">
        <v>199</v>
      </c>
      <c r="O166" s="13">
        <v>0</v>
      </c>
      <c r="P166" s="13" t="s">
        <v>42</v>
      </c>
      <c r="Q166" s="2">
        <f t="shared" si="29"/>
        <v>0</v>
      </c>
      <c r="R166" s="6" t="str">
        <f>IF(H166&lt;&gt;0,IF(M166&lt;&gt;Inputs!$D$13,$C$4-J166,"-"),"-")</f>
        <v>-</v>
      </c>
      <c r="S166" s="6" t="str">
        <f ca="1">IF(AND(H166&lt;&gt;0,K166&lt;$C$4),IF(M166&lt;&gt;Inputs!$D$13,$C$4-K166,"-"),"-")</f>
        <v>-</v>
      </c>
      <c r="T166" s="6" t="str">
        <f>IF(M166=Inputs!$D$9,'Invoice Tracker'!P166-'Invoice Tracker'!K166,"-")</f>
        <v>-</v>
      </c>
      <c r="U166" s="5">
        <f ca="1">IF((M166&lt;&gt;Inputs!$D$13),IF($C$4&gt;'Invoice Tracker'!K166+Inputs!$G$22,1,0),0)</f>
        <v>1</v>
      </c>
      <c r="V166" s="14">
        <v>0</v>
      </c>
      <c r="W166" s="5">
        <f t="shared" ca="1" si="30"/>
        <v>1</v>
      </c>
      <c r="X166" s="1">
        <f ca="1">IF((M166&lt;&gt;Inputs!$D$13),IF($C$4&gt;'Invoice Tracker'!K166+Inputs!$G$23,1,0),0)</f>
        <v>1</v>
      </c>
      <c r="Y166" s="14">
        <v>0</v>
      </c>
      <c r="Z166" s="5">
        <f t="shared" ca="1" si="31"/>
        <v>1</v>
      </c>
      <c r="AA166" s="1">
        <f ca="1">IF((M166&lt;&gt;Inputs!$D$13),IF($C$4&gt;'Invoice Tracker'!K166+Inputs!$G$24,1,0),0)</f>
        <v>1</v>
      </c>
      <c r="AB166" s="14">
        <v>0</v>
      </c>
      <c r="AC166" s="5">
        <f t="shared" ca="1" si="32"/>
        <v>1</v>
      </c>
      <c r="AD166" s="1">
        <f ca="1">IF((M166&lt;&gt;Inputs!$D$13),IF($C$4&gt;'Invoice Tracker'!K166+Inputs!$G$25,1,0),0)</f>
        <v>1</v>
      </c>
      <c r="AE166" s="14">
        <v>0</v>
      </c>
      <c r="AF166" s="5">
        <f t="shared" ca="1" si="33"/>
        <v>1</v>
      </c>
      <c r="AG166" s="1">
        <f ca="1">IF((M166&lt;&gt;Inputs!$D$13),IF($C$4&gt;'Invoice Tracker'!K166+Inputs!$G$26,1,0),0)</f>
        <v>1</v>
      </c>
      <c r="AH166" s="14">
        <v>0</v>
      </c>
      <c r="AI166" s="5">
        <f t="shared" ca="1" si="34"/>
        <v>1</v>
      </c>
      <c r="AJ166" s="1">
        <f ca="1">IF((M166&lt;&gt;Inputs!$D$13),IF($C$4&gt;'Invoice Tracker'!K166+Inputs!$G$27,1,0),0)</f>
        <v>1</v>
      </c>
      <c r="AK166" s="14">
        <v>0</v>
      </c>
      <c r="AL166" s="5">
        <f t="shared" ca="1" si="35"/>
        <v>1</v>
      </c>
    </row>
    <row r="167" spans="2:38" x14ac:dyDescent="0.2">
      <c r="B167" s="31" t="s">
        <v>42</v>
      </c>
      <c r="C167" s="32" t="s">
        <v>240</v>
      </c>
      <c r="D167" s="15" t="s">
        <v>42</v>
      </c>
      <c r="E167" s="31" t="s">
        <v>42</v>
      </c>
      <c r="F167" s="31" t="s">
        <v>42</v>
      </c>
      <c r="G167" s="13">
        <v>0</v>
      </c>
      <c r="H167" s="13">
        <v>0</v>
      </c>
      <c r="I167" s="14" t="s">
        <v>7</v>
      </c>
      <c r="J167" s="15"/>
      <c r="K167" s="15"/>
      <c r="L167" s="4" t="str">
        <f>IF(H167&lt;&gt;0,IF(Q167&gt;0,IF($C$4&gt;K167,Inputs!$D$7,Inputs!$D$8),Inputs!$D$9),"-")</f>
        <v>-</v>
      </c>
      <c r="M167" s="4" t="str">
        <f>IF(H167&lt;&gt;0,IF(O167=0,Inputs!$D$11,IF(AND(O167&gt;0,O167&lt;Q167),Inputs!$D$12,Inputs!$D$13)),"-")</f>
        <v>-</v>
      </c>
      <c r="N167" s="14" t="s">
        <v>199</v>
      </c>
      <c r="O167" s="13">
        <v>0</v>
      </c>
      <c r="P167" s="13" t="s">
        <v>42</v>
      </c>
      <c r="Q167" s="2">
        <f t="shared" si="29"/>
        <v>0</v>
      </c>
      <c r="R167" s="6" t="str">
        <f>IF(H167&lt;&gt;0,IF(M167&lt;&gt;Inputs!$D$13,$C$4-J167,"-"),"-")</f>
        <v>-</v>
      </c>
      <c r="S167" s="6" t="str">
        <f ca="1">IF(AND(H167&lt;&gt;0,K167&lt;$C$4),IF(M167&lt;&gt;Inputs!$D$13,$C$4-K167,"-"),"-")</f>
        <v>-</v>
      </c>
      <c r="T167" s="6" t="str">
        <f>IF(M167=Inputs!$D$9,'Invoice Tracker'!P167-'Invoice Tracker'!K167,"-")</f>
        <v>-</v>
      </c>
      <c r="U167" s="5">
        <f ca="1">IF((M167&lt;&gt;Inputs!$D$13),IF($C$4&gt;'Invoice Tracker'!K167+Inputs!$G$22,1,0),0)</f>
        <v>1</v>
      </c>
      <c r="V167" s="14">
        <v>0</v>
      </c>
      <c r="W167" s="5">
        <f t="shared" ca="1" si="30"/>
        <v>1</v>
      </c>
      <c r="X167" s="1">
        <f ca="1">IF((M167&lt;&gt;Inputs!$D$13),IF($C$4&gt;'Invoice Tracker'!K167+Inputs!$G$23,1,0),0)</f>
        <v>1</v>
      </c>
      <c r="Y167" s="14">
        <v>0</v>
      </c>
      <c r="Z167" s="5">
        <f t="shared" ca="1" si="31"/>
        <v>1</v>
      </c>
      <c r="AA167" s="1">
        <f ca="1">IF((M167&lt;&gt;Inputs!$D$13),IF($C$4&gt;'Invoice Tracker'!K167+Inputs!$G$24,1,0),0)</f>
        <v>1</v>
      </c>
      <c r="AB167" s="14">
        <v>0</v>
      </c>
      <c r="AC167" s="5">
        <f t="shared" ca="1" si="32"/>
        <v>1</v>
      </c>
      <c r="AD167" s="1">
        <f ca="1">IF((M167&lt;&gt;Inputs!$D$13),IF($C$4&gt;'Invoice Tracker'!K167+Inputs!$G$25,1,0),0)</f>
        <v>1</v>
      </c>
      <c r="AE167" s="14">
        <v>0</v>
      </c>
      <c r="AF167" s="5">
        <f t="shared" ca="1" si="33"/>
        <v>1</v>
      </c>
      <c r="AG167" s="1">
        <f ca="1">IF((M167&lt;&gt;Inputs!$D$13),IF($C$4&gt;'Invoice Tracker'!K167+Inputs!$G$26,1,0),0)</f>
        <v>1</v>
      </c>
      <c r="AH167" s="14">
        <v>0</v>
      </c>
      <c r="AI167" s="5">
        <f t="shared" ca="1" si="34"/>
        <v>1</v>
      </c>
      <c r="AJ167" s="1">
        <f ca="1">IF((M167&lt;&gt;Inputs!$D$13),IF($C$4&gt;'Invoice Tracker'!K167+Inputs!$G$27,1,0),0)</f>
        <v>1</v>
      </c>
      <c r="AK167" s="14">
        <v>0</v>
      </c>
      <c r="AL167" s="5">
        <f t="shared" ca="1" si="35"/>
        <v>1</v>
      </c>
    </row>
    <row r="168" spans="2:38" x14ac:dyDescent="0.2">
      <c r="B168" s="31" t="s">
        <v>42</v>
      </c>
      <c r="C168" s="32" t="s">
        <v>240</v>
      </c>
      <c r="D168" s="15" t="s">
        <v>42</v>
      </c>
      <c r="E168" s="31" t="s">
        <v>42</v>
      </c>
      <c r="F168" s="31" t="s">
        <v>42</v>
      </c>
      <c r="G168" s="13">
        <v>0</v>
      </c>
      <c r="H168" s="13">
        <v>0</v>
      </c>
      <c r="I168" s="14" t="s">
        <v>7</v>
      </c>
      <c r="J168" s="15"/>
      <c r="K168" s="15"/>
      <c r="L168" s="4" t="str">
        <f>IF(H168&lt;&gt;0,IF(Q168&gt;0,IF($C$4&gt;K168,Inputs!$D$7,Inputs!$D$8),Inputs!$D$9),"-")</f>
        <v>-</v>
      </c>
      <c r="M168" s="4" t="str">
        <f>IF(H168&lt;&gt;0,IF(O168=0,Inputs!$D$11,IF(AND(O168&gt;0,O168&lt;Q168),Inputs!$D$12,Inputs!$D$13)),"-")</f>
        <v>-</v>
      </c>
      <c r="N168" s="14" t="s">
        <v>199</v>
      </c>
      <c r="O168" s="13">
        <v>0</v>
      </c>
      <c r="P168" s="13" t="s">
        <v>42</v>
      </c>
      <c r="Q168" s="2">
        <f t="shared" si="29"/>
        <v>0</v>
      </c>
      <c r="R168" s="6" t="str">
        <f>IF(H168&lt;&gt;0,IF(M168&lt;&gt;Inputs!$D$13,$C$4-J168,"-"),"-")</f>
        <v>-</v>
      </c>
      <c r="S168" s="6" t="str">
        <f ca="1">IF(AND(H168&lt;&gt;0,K168&lt;$C$4),IF(M168&lt;&gt;Inputs!$D$13,$C$4-K168,"-"),"-")</f>
        <v>-</v>
      </c>
      <c r="T168" s="6" t="str">
        <f>IF(M168=Inputs!$D$9,'Invoice Tracker'!P168-'Invoice Tracker'!K168,"-")</f>
        <v>-</v>
      </c>
      <c r="U168" s="5">
        <f ca="1">IF((M168&lt;&gt;Inputs!$D$13),IF($C$4&gt;'Invoice Tracker'!K168+Inputs!$G$22,1,0),0)</f>
        <v>1</v>
      </c>
      <c r="V168" s="14">
        <v>0</v>
      </c>
      <c r="W168" s="5">
        <f t="shared" ca="1" si="30"/>
        <v>1</v>
      </c>
      <c r="X168" s="1">
        <f ca="1">IF((M168&lt;&gt;Inputs!$D$13),IF($C$4&gt;'Invoice Tracker'!K168+Inputs!$G$23,1,0),0)</f>
        <v>1</v>
      </c>
      <c r="Y168" s="14">
        <v>0</v>
      </c>
      <c r="Z168" s="5">
        <f t="shared" ca="1" si="31"/>
        <v>1</v>
      </c>
      <c r="AA168" s="1">
        <f ca="1">IF((M168&lt;&gt;Inputs!$D$13),IF($C$4&gt;'Invoice Tracker'!K168+Inputs!$G$24,1,0),0)</f>
        <v>1</v>
      </c>
      <c r="AB168" s="14">
        <v>0</v>
      </c>
      <c r="AC168" s="5">
        <f t="shared" ca="1" si="32"/>
        <v>1</v>
      </c>
      <c r="AD168" s="1">
        <f ca="1">IF((M168&lt;&gt;Inputs!$D$13),IF($C$4&gt;'Invoice Tracker'!K168+Inputs!$G$25,1,0),0)</f>
        <v>1</v>
      </c>
      <c r="AE168" s="14">
        <v>0</v>
      </c>
      <c r="AF168" s="5">
        <f t="shared" ca="1" si="33"/>
        <v>1</v>
      </c>
      <c r="AG168" s="1">
        <f ca="1">IF((M168&lt;&gt;Inputs!$D$13),IF($C$4&gt;'Invoice Tracker'!K168+Inputs!$G$26,1,0),0)</f>
        <v>1</v>
      </c>
      <c r="AH168" s="14">
        <v>0</v>
      </c>
      <c r="AI168" s="5">
        <f t="shared" ca="1" si="34"/>
        <v>1</v>
      </c>
      <c r="AJ168" s="1">
        <f ca="1">IF((M168&lt;&gt;Inputs!$D$13),IF($C$4&gt;'Invoice Tracker'!K168+Inputs!$G$27,1,0),0)</f>
        <v>1</v>
      </c>
      <c r="AK168" s="14">
        <v>0</v>
      </c>
      <c r="AL168" s="5">
        <f t="shared" ca="1" si="35"/>
        <v>1</v>
      </c>
    </row>
    <row r="169" spans="2:38" x14ac:dyDescent="0.2">
      <c r="B169" s="31" t="s">
        <v>42</v>
      </c>
      <c r="C169" s="32" t="s">
        <v>240</v>
      </c>
      <c r="D169" s="15" t="s">
        <v>42</v>
      </c>
      <c r="E169" s="31" t="s">
        <v>42</v>
      </c>
      <c r="F169" s="31" t="s">
        <v>42</v>
      </c>
      <c r="G169" s="13">
        <v>0</v>
      </c>
      <c r="H169" s="13">
        <v>0</v>
      </c>
      <c r="I169" s="14" t="s">
        <v>7</v>
      </c>
      <c r="J169" s="15"/>
      <c r="K169" s="15"/>
      <c r="L169" s="4" t="str">
        <f>IF(H169&lt;&gt;0,IF(Q169&gt;0,IF($C$4&gt;K169,Inputs!$D$7,Inputs!$D$8),Inputs!$D$9),"-")</f>
        <v>-</v>
      </c>
      <c r="M169" s="4" t="str">
        <f>IF(H169&lt;&gt;0,IF(O169=0,Inputs!$D$11,IF(AND(O169&gt;0,O169&lt;Q169),Inputs!$D$12,Inputs!$D$13)),"-")</f>
        <v>-</v>
      </c>
      <c r="N169" s="14" t="s">
        <v>199</v>
      </c>
      <c r="O169" s="13">
        <v>0</v>
      </c>
      <c r="P169" s="13" t="s">
        <v>42</v>
      </c>
      <c r="Q169" s="2">
        <f t="shared" si="29"/>
        <v>0</v>
      </c>
      <c r="R169" s="6" t="str">
        <f>IF(H169&lt;&gt;0,IF(M169&lt;&gt;Inputs!$D$13,$C$4-J169,"-"),"-")</f>
        <v>-</v>
      </c>
      <c r="S169" s="6" t="str">
        <f ca="1">IF(AND(H169&lt;&gt;0,K169&lt;$C$4),IF(M169&lt;&gt;Inputs!$D$13,$C$4-K169,"-"),"-")</f>
        <v>-</v>
      </c>
      <c r="T169" s="6" t="str">
        <f>IF(M169=Inputs!$D$9,'Invoice Tracker'!P169-'Invoice Tracker'!K169,"-")</f>
        <v>-</v>
      </c>
      <c r="U169" s="5">
        <f ca="1">IF((M169&lt;&gt;Inputs!$D$13),IF($C$4&gt;'Invoice Tracker'!K169+Inputs!$G$22,1,0),0)</f>
        <v>1</v>
      </c>
      <c r="V169" s="14">
        <v>0</v>
      </c>
      <c r="W169" s="5">
        <f t="shared" ca="1" si="30"/>
        <v>1</v>
      </c>
      <c r="X169" s="1">
        <f ca="1">IF((M169&lt;&gt;Inputs!$D$13),IF($C$4&gt;'Invoice Tracker'!K169+Inputs!$G$23,1,0),0)</f>
        <v>1</v>
      </c>
      <c r="Y169" s="14">
        <v>0</v>
      </c>
      <c r="Z169" s="5">
        <f t="shared" ca="1" si="31"/>
        <v>1</v>
      </c>
      <c r="AA169" s="1">
        <f ca="1">IF((M169&lt;&gt;Inputs!$D$13),IF($C$4&gt;'Invoice Tracker'!K169+Inputs!$G$24,1,0),0)</f>
        <v>1</v>
      </c>
      <c r="AB169" s="14">
        <v>0</v>
      </c>
      <c r="AC169" s="5">
        <f t="shared" ca="1" si="32"/>
        <v>1</v>
      </c>
      <c r="AD169" s="1">
        <f ca="1">IF((M169&lt;&gt;Inputs!$D$13),IF($C$4&gt;'Invoice Tracker'!K169+Inputs!$G$25,1,0),0)</f>
        <v>1</v>
      </c>
      <c r="AE169" s="14">
        <v>0</v>
      </c>
      <c r="AF169" s="5">
        <f t="shared" ca="1" si="33"/>
        <v>1</v>
      </c>
      <c r="AG169" s="1">
        <f ca="1">IF((M169&lt;&gt;Inputs!$D$13),IF($C$4&gt;'Invoice Tracker'!K169+Inputs!$G$26,1,0),0)</f>
        <v>1</v>
      </c>
      <c r="AH169" s="14">
        <v>0</v>
      </c>
      <c r="AI169" s="5">
        <f t="shared" ca="1" si="34"/>
        <v>1</v>
      </c>
      <c r="AJ169" s="1">
        <f ca="1">IF((M169&lt;&gt;Inputs!$D$13),IF($C$4&gt;'Invoice Tracker'!K169+Inputs!$G$27,1,0),0)</f>
        <v>1</v>
      </c>
      <c r="AK169" s="14">
        <v>0</v>
      </c>
      <c r="AL169" s="5">
        <f t="shared" ca="1" si="35"/>
        <v>1</v>
      </c>
    </row>
    <row r="170" spans="2:38" x14ac:dyDescent="0.2">
      <c r="B170" s="31" t="s">
        <v>42</v>
      </c>
      <c r="C170" s="32" t="s">
        <v>240</v>
      </c>
      <c r="D170" s="15" t="s">
        <v>42</v>
      </c>
      <c r="E170" s="31" t="s">
        <v>42</v>
      </c>
      <c r="F170" s="31" t="s">
        <v>42</v>
      </c>
      <c r="G170" s="13">
        <v>0</v>
      </c>
      <c r="H170" s="13">
        <v>0</v>
      </c>
      <c r="I170" s="14" t="s">
        <v>7</v>
      </c>
      <c r="J170" s="15"/>
      <c r="K170" s="15"/>
      <c r="L170" s="4" t="str">
        <f>IF(H170&lt;&gt;0,IF(Q170&gt;0,IF($C$4&gt;K170,Inputs!$D$7,Inputs!$D$8),Inputs!$D$9),"-")</f>
        <v>-</v>
      </c>
      <c r="M170" s="4" t="str">
        <f>IF(H170&lt;&gt;0,IF(O170=0,Inputs!$D$11,IF(AND(O170&gt;0,O170&lt;Q170),Inputs!$D$12,Inputs!$D$13)),"-")</f>
        <v>-</v>
      </c>
      <c r="N170" s="14" t="s">
        <v>199</v>
      </c>
      <c r="O170" s="13">
        <v>0</v>
      </c>
      <c r="P170" s="13" t="s">
        <v>42</v>
      </c>
      <c r="Q170" s="2">
        <f t="shared" si="29"/>
        <v>0</v>
      </c>
      <c r="R170" s="6" t="str">
        <f>IF(H170&lt;&gt;0,IF(M170&lt;&gt;Inputs!$D$13,$C$4-J170,"-"),"-")</f>
        <v>-</v>
      </c>
      <c r="S170" s="6" t="str">
        <f ca="1">IF(AND(H170&lt;&gt;0,K170&lt;$C$4),IF(M170&lt;&gt;Inputs!$D$13,$C$4-K170,"-"),"-")</f>
        <v>-</v>
      </c>
      <c r="T170" s="6" t="str">
        <f>IF(M170=Inputs!$D$9,'Invoice Tracker'!P170-'Invoice Tracker'!K170,"-")</f>
        <v>-</v>
      </c>
      <c r="U170" s="5">
        <f ca="1">IF((M170&lt;&gt;Inputs!$D$13),IF($C$4&gt;'Invoice Tracker'!K170+Inputs!$G$22,1,0),0)</f>
        <v>1</v>
      </c>
      <c r="V170" s="14">
        <v>0</v>
      </c>
      <c r="W170" s="5">
        <f t="shared" ca="1" si="30"/>
        <v>1</v>
      </c>
      <c r="X170" s="1">
        <f ca="1">IF((M170&lt;&gt;Inputs!$D$13),IF($C$4&gt;'Invoice Tracker'!K170+Inputs!$G$23,1,0),0)</f>
        <v>1</v>
      </c>
      <c r="Y170" s="14">
        <v>0</v>
      </c>
      <c r="Z170" s="5">
        <f t="shared" ca="1" si="31"/>
        <v>1</v>
      </c>
      <c r="AA170" s="1">
        <f ca="1">IF((M170&lt;&gt;Inputs!$D$13),IF($C$4&gt;'Invoice Tracker'!K170+Inputs!$G$24,1,0),0)</f>
        <v>1</v>
      </c>
      <c r="AB170" s="14">
        <v>0</v>
      </c>
      <c r="AC170" s="5">
        <f t="shared" ca="1" si="32"/>
        <v>1</v>
      </c>
      <c r="AD170" s="1">
        <f ca="1">IF((M170&lt;&gt;Inputs!$D$13),IF($C$4&gt;'Invoice Tracker'!K170+Inputs!$G$25,1,0),0)</f>
        <v>1</v>
      </c>
      <c r="AE170" s="14">
        <v>0</v>
      </c>
      <c r="AF170" s="5">
        <f t="shared" ca="1" si="33"/>
        <v>1</v>
      </c>
      <c r="AG170" s="1">
        <f ca="1">IF((M170&lt;&gt;Inputs!$D$13),IF($C$4&gt;'Invoice Tracker'!K170+Inputs!$G$26,1,0),0)</f>
        <v>1</v>
      </c>
      <c r="AH170" s="14">
        <v>0</v>
      </c>
      <c r="AI170" s="5">
        <f t="shared" ca="1" si="34"/>
        <v>1</v>
      </c>
      <c r="AJ170" s="1">
        <f ca="1">IF((M170&lt;&gt;Inputs!$D$13),IF($C$4&gt;'Invoice Tracker'!K170+Inputs!$G$27,1,0),0)</f>
        <v>1</v>
      </c>
      <c r="AK170" s="14">
        <v>0</v>
      </c>
      <c r="AL170" s="5">
        <f t="shared" ca="1" si="35"/>
        <v>1</v>
      </c>
    </row>
    <row r="171" spans="2:38" x14ac:dyDescent="0.2">
      <c r="B171" s="31" t="s">
        <v>42</v>
      </c>
      <c r="C171" s="32" t="s">
        <v>240</v>
      </c>
      <c r="D171" s="15" t="s">
        <v>42</v>
      </c>
      <c r="E171" s="31" t="s">
        <v>42</v>
      </c>
      <c r="F171" s="31" t="s">
        <v>42</v>
      </c>
      <c r="G171" s="13">
        <v>0</v>
      </c>
      <c r="H171" s="13">
        <v>0</v>
      </c>
      <c r="I171" s="14" t="s">
        <v>7</v>
      </c>
      <c r="J171" s="15"/>
      <c r="K171" s="15"/>
      <c r="L171" s="4" t="str">
        <f>IF(H171&lt;&gt;0,IF(Q171&gt;0,IF($C$4&gt;K171,Inputs!$D$7,Inputs!$D$8),Inputs!$D$9),"-")</f>
        <v>-</v>
      </c>
      <c r="M171" s="4" t="str">
        <f>IF(H171&lt;&gt;0,IF(O171=0,Inputs!$D$11,IF(AND(O171&gt;0,O171&lt;Q171),Inputs!$D$12,Inputs!$D$13)),"-")</f>
        <v>-</v>
      </c>
      <c r="N171" s="14" t="s">
        <v>199</v>
      </c>
      <c r="O171" s="13">
        <v>0</v>
      </c>
      <c r="P171" s="13" t="s">
        <v>42</v>
      </c>
      <c r="Q171" s="2">
        <f t="shared" si="29"/>
        <v>0</v>
      </c>
      <c r="R171" s="6" t="str">
        <f>IF(H171&lt;&gt;0,IF(M171&lt;&gt;Inputs!$D$13,$C$4-J171,"-"),"-")</f>
        <v>-</v>
      </c>
      <c r="S171" s="6" t="str">
        <f ca="1">IF(AND(H171&lt;&gt;0,K171&lt;$C$4),IF(M171&lt;&gt;Inputs!$D$13,$C$4-K171,"-"),"-")</f>
        <v>-</v>
      </c>
      <c r="T171" s="6" t="str">
        <f>IF(M171=Inputs!$D$9,'Invoice Tracker'!P171-'Invoice Tracker'!K171,"-")</f>
        <v>-</v>
      </c>
      <c r="U171" s="5">
        <f ca="1">IF((M171&lt;&gt;Inputs!$D$13),IF($C$4&gt;'Invoice Tracker'!K171+Inputs!$G$22,1,0),0)</f>
        <v>1</v>
      </c>
      <c r="V171" s="14">
        <v>0</v>
      </c>
      <c r="W171" s="5">
        <f t="shared" ca="1" si="30"/>
        <v>1</v>
      </c>
      <c r="X171" s="1">
        <f ca="1">IF((M171&lt;&gt;Inputs!$D$13),IF($C$4&gt;'Invoice Tracker'!K171+Inputs!$G$23,1,0),0)</f>
        <v>1</v>
      </c>
      <c r="Y171" s="14">
        <v>0</v>
      </c>
      <c r="Z171" s="5">
        <f t="shared" ca="1" si="31"/>
        <v>1</v>
      </c>
      <c r="AA171" s="1">
        <f ca="1">IF((M171&lt;&gt;Inputs!$D$13),IF($C$4&gt;'Invoice Tracker'!K171+Inputs!$G$24,1,0),0)</f>
        <v>1</v>
      </c>
      <c r="AB171" s="14">
        <v>0</v>
      </c>
      <c r="AC171" s="5">
        <f t="shared" ca="1" si="32"/>
        <v>1</v>
      </c>
      <c r="AD171" s="1">
        <f ca="1">IF((M171&lt;&gt;Inputs!$D$13),IF($C$4&gt;'Invoice Tracker'!K171+Inputs!$G$25,1,0),0)</f>
        <v>1</v>
      </c>
      <c r="AE171" s="14">
        <v>0</v>
      </c>
      <c r="AF171" s="5">
        <f t="shared" ca="1" si="33"/>
        <v>1</v>
      </c>
      <c r="AG171" s="1">
        <f ca="1">IF((M171&lt;&gt;Inputs!$D$13),IF($C$4&gt;'Invoice Tracker'!K171+Inputs!$G$26,1,0),0)</f>
        <v>1</v>
      </c>
      <c r="AH171" s="14">
        <v>0</v>
      </c>
      <c r="AI171" s="5">
        <f t="shared" ca="1" si="34"/>
        <v>1</v>
      </c>
      <c r="AJ171" s="1">
        <f ca="1">IF((M171&lt;&gt;Inputs!$D$13),IF($C$4&gt;'Invoice Tracker'!K171+Inputs!$G$27,1,0),0)</f>
        <v>1</v>
      </c>
      <c r="AK171" s="14">
        <v>0</v>
      </c>
      <c r="AL171" s="5">
        <f t="shared" ca="1" si="35"/>
        <v>1</v>
      </c>
    </row>
    <row r="172" spans="2:38" x14ac:dyDescent="0.2">
      <c r="B172" s="31" t="s">
        <v>42</v>
      </c>
      <c r="C172" s="32" t="s">
        <v>240</v>
      </c>
      <c r="D172" s="15" t="s">
        <v>42</v>
      </c>
      <c r="E172" s="31" t="s">
        <v>42</v>
      </c>
      <c r="F172" s="31" t="s">
        <v>42</v>
      </c>
      <c r="G172" s="13">
        <v>0</v>
      </c>
      <c r="H172" s="13">
        <v>0</v>
      </c>
      <c r="I172" s="14" t="s">
        <v>7</v>
      </c>
      <c r="J172" s="15"/>
      <c r="K172" s="15"/>
      <c r="L172" s="4" t="str">
        <f>IF(H172&lt;&gt;0,IF(Q172&gt;0,IF($C$4&gt;K172,Inputs!$D$7,Inputs!$D$8),Inputs!$D$9),"-")</f>
        <v>-</v>
      </c>
      <c r="M172" s="4" t="str">
        <f>IF(H172&lt;&gt;0,IF(O172=0,Inputs!$D$11,IF(AND(O172&gt;0,O172&lt;Q172),Inputs!$D$12,Inputs!$D$13)),"-")</f>
        <v>-</v>
      </c>
      <c r="N172" s="14" t="s">
        <v>199</v>
      </c>
      <c r="O172" s="13">
        <v>0</v>
      </c>
      <c r="P172" s="13" t="s">
        <v>42</v>
      </c>
      <c r="Q172" s="2">
        <f t="shared" si="29"/>
        <v>0</v>
      </c>
      <c r="R172" s="6" t="str">
        <f>IF(H172&lt;&gt;0,IF(M172&lt;&gt;Inputs!$D$13,$C$4-J172,"-"),"-")</f>
        <v>-</v>
      </c>
      <c r="S172" s="6" t="str">
        <f ca="1">IF(AND(H172&lt;&gt;0,K172&lt;$C$4),IF(M172&lt;&gt;Inputs!$D$13,$C$4-K172,"-"),"-")</f>
        <v>-</v>
      </c>
      <c r="T172" s="6" t="str">
        <f>IF(M172=Inputs!$D$9,'Invoice Tracker'!P172-'Invoice Tracker'!K172,"-")</f>
        <v>-</v>
      </c>
      <c r="U172" s="5">
        <f ca="1">IF((M172&lt;&gt;Inputs!$D$13),IF($C$4&gt;'Invoice Tracker'!K172+Inputs!$G$22,1,0),0)</f>
        <v>1</v>
      </c>
      <c r="V172" s="14">
        <v>0</v>
      </c>
      <c r="W172" s="5">
        <f t="shared" ca="1" si="30"/>
        <v>1</v>
      </c>
      <c r="X172" s="1">
        <f ca="1">IF((M172&lt;&gt;Inputs!$D$13),IF($C$4&gt;'Invoice Tracker'!K172+Inputs!$G$23,1,0),0)</f>
        <v>1</v>
      </c>
      <c r="Y172" s="14">
        <v>0</v>
      </c>
      <c r="Z172" s="5">
        <f t="shared" ca="1" si="31"/>
        <v>1</v>
      </c>
      <c r="AA172" s="1">
        <f ca="1">IF((M172&lt;&gt;Inputs!$D$13),IF($C$4&gt;'Invoice Tracker'!K172+Inputs!$G$24,1,0),0)</f>
        <v>1</v>
      </c>
      <c r="AB172" s="14">
        <v>0</v>
      </c>
      <c r="AC172" s="5">
        <f t="shared" ca="1" si="32"/>
        <v>1</v>
      </c>
      <c r="AD172" s="1">
        <f ca="1">IF((M172&lt;&gt;Inputs!$D$13),IF($C$4&gt;'Invoice Tracker'!K172+Inputs!$G$25,1,0),0)</f>
        <v>1</v>
      </c>
      <c r="AE172" s="14">
        <v>0</v>
      </c>
      <c r="AF172" s="5">
        <f t="shared" ca="1" si="33"/>
        <v>1</v>
      </c>
      <c r="AG172" s="1">
        <f ca="1">IF((M172&lt;&gt;Inputs!$D$13),IF($C$4&gt;'Invoice Tracker'!K172+Inputs!$G$26,1,0),0)</f>
        <v>1</v>
      </c>
      <c r="AH172" s="14">
        <v>0</v>
      </c>
      <c r="AI172" s="5">
        <f t="shared" ca="1" si="34"/>
        <v>1</v>
      </c>
      <c r="AJ172" s="1">
        <f ca="1">IF((M172&lt;&gt;Inputs!$D$13),IF($C$4&gt;'Invoice Tracker'!K172+Inputs!$G$27,1,0),0)</f>
        <v>1</v>
      </c>
      <c r="AK172" s="14">
        <v>0</v>
      </c>
      <c r="AL172" s="5">
        <f t="shared" ca="1" si="35"/>
        <v>1</v>
      </c>
    </row>
    <row r="173" spans="2:38" x14ac:dyDescent="0.2">
      <c r="B173" s="31" t="s">
        <v>42</v>
      </c>
      <c r="C173" s="32" t="s">
        <v>240</v>
      </c>
      <c r="D173" s="15" t="s">
        <v>42</v>
      </c>
      <c r="E173" s="31" t="s">
        <v>42</v>
      </c>
      <c r="F173" s="31" t="s">
        <v>42</v>
      </c>
      <c r="G173" s="13">
        <v>0</v>
      </c>
      <c r="H173" s="13">
        <v>0</v>
      </c>
      <c r="I173" s="14" t="s">
        <v>7</v>
      </c>
      <c r="J173" s="15"/>
      <c r="K173" s="15"/>
      <c r="L173" s="4" t="str">
        <f>IF(H173&lt;&gt;0,IF(Q173&gt;0,IF($C$4&gt;K173,Inputs!$D$7,Inputs!$D$8),Inputs!$D$9),"-")</f>
        <v>-</v>
      </c>
      <c r="M173" s="4" t="str">
        <f>IF(H173&lt;&gt;0,IF(O173=0,Inputs!$D$11,IF(AND(O173&gt;0,O173&lt;Q173),Inputs!$D$12,Inputs!$D$13)),"-")</f>
        <v>-</v>
      </c>
      <c r="N173" s="14" t="s">
        <v>199</v>
      </c>
      <c r="O173" s="13">
        <v>0</v>
      </c>
      <c r="P173" s="13" t="s">
        <v>42</v>
      </c>
      <c r="Q173" s="2">
        <f t="shared" si="29"/>
        <v>0</v>
      </c>
      <c r="R173" s="6" t="str">
        <f>IF(H173&lt;&gt;0,IF(M173&lt;&gt;Inputs!$D$13,$C$4-J173,"-"),"-")</f>
        <v>-</v>
      </c>
      <c r="S173" s="6" t="str">
        <f ca="1">IF(AND(H173&lt;&gt;0,K173&lt;$C$4),IF(M173&lt;&gt;Inputs!$D$13,$C$4-K173,"-"),"-")</f>
        <v>-</v>
      </c>
      <c r="T173" s="6" t="str">
        <f>IF(M173=Inputs!$D$9,'Invoice Tracker'!P173-'Invoice Tracker'!K173,"-")</f>
        <v>-</v>
      </c>
      <c r="U173" s="5">
        <f ca="1">IF((M173&lt;&gt;Inputs!$D$13),IF($C$4&gt;'Invoice Tracker'!K173+Inputs!$G$22,1,0),0)</f>
        <v>1</v>
      </c>
      <c r="V173" s="14">
        <v>0</v>
      </c>
      <c r="W173" s="5">
        <f t="shared" ca="1" si="30"/>
        <v>1</v>
      </c>
      <c r="X173" s="1">
        <f ca="1">IF((M173&lt;&gt;Inputs!$D$13),IF($C$4&gt;'Invoice Tracker'!K173+Inputs!$G$23,1,0),0)</f>
        <v>1</v>
      </c>
      <c r="Y173" s="14">
        <v>0</v>
      </c>
      <c r="Z173" s="5">
        <f t="shared" ca="1" si="31"/>
        <v>1</v>
      </c>
      <c r="AA173" s="1">
        <f ca="1">IF((M173&lt;&gt;Inputs!$D$13),IF($C$4&gt;'Invoice Tracker'!K173+Inputs!$G$24,1,0),0)</f>
        <v>1</v>
      </c>
      <c r="AB173" s="14">
        <v>0</v>
      </c>
      <c r="AC173" s="5">
        <f t="shared" ca="1" si="32"/>
        <v>1</v>
      </c>
      <c r="AD173" s="1">
        <f ca="1">IF((M173&lt;&gt;Inputs!$D$13),IF($C$4&gt;'Invoice Tracker'!K173+Inputs!$G$25,1,0),0)</f>
        <v>1</v>
      </c>
      <c r="AE173" s="14">
        <v>0</v>
      </c>
      <c r="AF173" s="5">
        <f t="shared" ca="1" si="33"/>
        <v>1</v>
      </c>
      <c r="AG173" s="1">
        <f ca="1">IF((M173&lt;&gt;Inputs!$D$13),IF($C$4&gt;'Invoice Tracker'!K173+Inputs!$G$26,1,0),0)</f>
        <v>1</v>
      </c>
      <c r="AH173" s="14">
        <v>0</v>
      </c>
      <c r="AI173" s="5">
        <f t="shared" ca="1" si="34"/>
        <v>1</v>
      </c>
      <c r="AJ173" s="1">
        <f ca="1">IF((M173&lt;&gt;Inputs!$D$13),IF($C$4&gt;'Invoice Tracker'!K173+Inputs!$G$27,1,0),0)</f>
        <v>1</v>
      </c>
      <c r="AK173" s="14">
        <v>0</v>
      </c>
      <c r="AL173" s="5">
        <f t="shared" ca="1" si="35"/>
        <v>1</v>
      </c>
    </row>
    <row r="174" spans="2:38" x14ac:dyDescent="0.2">
      <c r="B174" s="31" t="s">
        <v>42</v>
      </c>
      <c r="C174" s="32" t="s">
        <v>240</v>
      </c>
      <c r="D174" s="15" t="s">
        <v>42</v>
      </c>
      <c r="E174" s="31" t="s">
        <v>42</v>
      </c>
      <c r="F174" s="31" t="s">
        <v>42</v>
      </c>
      <c r="G174" s="13">
        <v>0</v>
      </c>
      <c r="H174" s="13">
        <v>0</v>
      </c>
      <c r="I174" s="14" t="s">
        <v>7</v>
      </c>
      <c r="J174" s="15"/>
      <c r="K174" s="15"/>
      <c r="L174" s="4" t="str">
        <f>IF(H174&lt;&gt;0,IF(Q174&gt;0,IF($C$4&gt;K174,Inputs!$D$7,Inputs!$D$8),Inputs!$D$9),"-")</f>
        <v>-</v>
      </c>
      <c r="M174" s="4" t="str">
        <f>IF(H174&lt;&gt;0,IF(O174=0,Inputs!$D$11,IF(AND(O174&gt;0,O174&lt;Q174),Inputs!$D$12,Inputs!$D$13)),"-")</f>
        <v>-</v>
      </c>
      <c r="N174" s="14" t="s">
        <v>199</v>
      </c>
      <c r="O174" s="13">
        <v>0</v>
      </c>
      <c r="P174" s="13" t="s">
        <v>42</v>
      </c>
      <c r="Q174" s="2">
        <f t="shared" si="29"/>
        <v>0</v>
      </c>
      <c r="R174" s="6" t="str">
        <f>IF(H174&lt;&gt;0,IF(M174&lt;&gt;Inputs!$D$13,$C$4-J174,"-"),"-")</f>
        <v>-</v>
      </c>
      <c r="S174" s="6" t="str">
        <f ca="1">IF(AND(H174&lt;&gt;0,K174&lt;$C$4),IF(M174&lt;&gt;Inputs!$D$13,$C$4-K174,"-"),"-")</f>
        <v>-</v>
      </c>
      <c r="T174" s="6" t="str">
        <f>IF(M174=Inputs!$D$9,'Invoice Tracker'!P174-'Invoice Tracker'!K174,"-")</f>
        <v>-</v>
      </c>
      <c r="U174" s="5">
        <f ca="1">IF((M174&lt;&gt;Inputs!$D$13),IF($C$4&gt;'Invoice Tracker'!K174+Inputs!$G$22,1,0),0)</f>
        <v>1</v>
      </c>
      <c r="V174" s="14">
        <v>0</v>
      </c>
      <c r="W174" s="5">
        <f t="shared" ca="1" si="30"/>
        <v>1</v>
      </c>
      <c r="X174" s="1">
        <f ca="1">IF((M174&lt;&gt;Inputs!$D$13),IF($C$4&gt;'Invoice Tracker'!K174+Inputs!$G$23,1,0),0)</f>
        <v>1</v>
      </c>
      <c r="Y174" s="14">
        <v>0</v>
      </c>
      <c r="Z174" s="5">
        <f t="shared" ca="1" si="31"/>
        <v>1</v>
      </c>
      <c r="AA174" s="1">
        <f ca="1">IF((M174&lt;&gt;Inputs!$D$13),IF($C$4&gt;'Invoice Tracker'!K174+Inputs!$G$24,1,0),0)</f>
        <v>1</v>
      </c>
      <c r="AB174" s="14">
        <v>0</v>
      </c>
      <c r="AC174" s="5">
        <f t="shared" ca="1" si="32"/>
        <v>1</v>
      </c>
      <c r="AD174" s="1">
        <f ca="1">IF((M174&lt;&gt;Inputs!$D$13),IF($C$4&gt;'Invoice Tracker'!K174+Inputs!$G$25,1,0),0)</f>
        <v>1</v>
      </c>
      <c r="AE174" s="14">
        <v>0</v>
      </c>
      <c r="AF174" s="5">
        <f t="shared" ca="1" si="33"/>
        <v>1</v>
      </c>
      <c r="AG174" s="1">
        <f ca="1">IF((M174&lt;&gt;Inputs!$D$13),IF($C$4&gt;'Invoice Tracker'!K174+Inputs!$G$26,1,0),0)</f>
        <v>1</v>
      </c>
      <c r="AH174" s="14">
        <v>0</v>
      </c>
      <c r="AI174" s="5">
        <f t="shared" ca="1" si="34"/>
        <v>1</v>
      </c>
      <c r="AJ174" s="1">
        <f ca="1">IF((M174&lt;&gt;Inputs!$D$13),IF($C$4&gt;'Invoice Tracker'!K174+Inputs!$G$27,1,0),0)</f>
        <v>1</v>
      </c>
      <c r="AK174" s="14">
        <v>0</v>
      </c>
      <c r="AL174" s="5">
        <f t="shared" ca="1" si="35"/>
        <v>1</v>
      </c>
    </row>
    <row r="175" spans="2:38" x14ac:dyDescent="0.2">
      <c r="B175" s="31" t="s">
        <v>42</v>
      </c>
      <c r="C175" s="32" t="s">
        <v>240</v>
      </c>
      <c r="D175" s="15" t="s">
        <v>42</v>
      </c>
      <c r="E175" s="31" t="s">
        <v>42</v>
      </c>
      <c r="F175" s="31" t="s">
        <v>42</v>
      </c>
      <c r="G175" s="13">
        <v>0</v>
      </c>
      <c r="H175" s="13">
        <v>0</v>
      </c>
      <c r="I175" s="14" t="s">
        <v>7</v>
      </c>
      <c r="J175" s="15"/>
      <c r="K175" s="15"/>
      <c r="L175" s="4" t="str">
        <f>IF(H175&lt;&gt;0,IF(Q175&gt;0,IF($C$4&gt;K175,Inputs!$D$7,Inputs!$D$8),Inputs!$D$9),"-")</f>
        <v>-</v>
      </c>
      <c r="M175" s="4" t="str">
        <f>IF(H175&lt;&gt;0,IF(O175=0,Inputs!$D$11,IF(AND(O175&gt;0,O175&lt;Q175),Inputs!$D$12,Inputs!$D$13)),"-")</f>
        <v>-</v>
      </c>
      <c r="N175" s="14" t="s">
        <v>199</v>
      </c>
      <c r="O175" s="13">
        <v>0</v>
      </c>
      <c r="P175" s="13" t="s">
        <v>42</v>
      </c>
      <c r="Q175" s="2">
        <f t="shared" si="29"/>
        <v>0</v>
      </c>
      <c r="R175" s="6" t="str">
        <f>IF(H175&lt;&gt;0,IF(M175&lt;&gt;Inputs!$D$13,$C$4-J175,"-"),"-")</f>
        <v>-</v>
      </c>
      <c r="S175" s="6" t="str">
        <f ca="1">IF(AND(H175&lt;&gt;0,K175&lt;$C$4),IF(M175&lt;&gt;Inputs!$D$13,$C$4-K175,"-"),"-")</f>
        <v>-</v>
      </c>
      <c r="T175" s="6" t="str">
        <f>IF(M175=Inputs!$D$9,'Invoice Tracker'!P175-'Invoice Tracker'!K175,"-")</f>
        <v>-</v>
      </c>
      <c r="U175" s="5">
        <f ca="1">IF((M175&lt;&gt;Inputs!$D$13),IF($C$4&gt;'Invoice Tracker'!K175+Inputs!$G$22,1,0),0)</f>
        <v>1</v>
      </c>
      <c r="V175" s="14">
        <v>0</v>
      </c>
      <c r="W175" s="5">
        <f t="shared" ca="1" si="30"/>
        <v>1</v>
      </c>
      <c r="X175" s="1">
        <f ca="1">IF((M175&lt;&gt;Inputs!$D$13),IF($C$4&gt;'Invoice Tracker'!K175+Inputs!$G$23,1,0),0)</f>
        <v>1</v>
      </c>
      <c r="Y175" s="14">
        <v>0</v>
      </c>
      <c r="Z175" s="5">
        <f t="shared" ca="1" si="31"/>
        <v>1</v>
      </c>
      <c r="AA175" s="1">
        <f ca="1">IF((M175&lt;&gt;Inputs!$D$13),IF($C$4&gt;'Invoice Tracker'!K175+Inputs!$G$24,1,0),0)</f>
        <v>1</v>
      </c>
      <c r="AB175" s="14">
        <v>0</v>
      </c>
      <c r="AC175" s="5">
        <f t="shared" ca="1" si="32"/>
        <v>1</v>
      </c>
      <c r="AD175" s="1">
        <f ca="1">IF((M175&lt;&gt;Inputs!$D$13),IF($C$4&gt;'Invoice Tracker'!K175+Inputs!$G$25,1,0),0)</f>
        <v>1</v>
      </c>
      <c r="AE175" s="14">
        <v>0</v>
      </c>
      <c r="AF175" s="5">
        <f t="shared" ca="1" si="33"/>
        <v>1</v>
      </c>
      <c r="AG175" s="1">
        <f ca="1">IF((M175&lt;&gt;Inputs!$D$13),IF($C$4&gt;'Invoice Tracker'!K175+Inputs!$G$26,1,0),0)</f>
        <v>1</v>
      </c>
      <c r="AH175" s="14">
        <v>0</v>
      </c>
      <c r="AI175" s="5">
        <f t="shared" ca="1" si="34"/>
        <v>1</v>
      </c>
      <c r="AJ175" s="1">
        <f ca="1">IF((M175&lt;&gt;Inputs!$D$13),IF($C$4&gt;'Invoice Tracker'!K175+Inputs!$G$27,1,0),0)</f>
        <v>1</v>
      </c>
      <c r="AK175" s="14">
        <v>0</v>
      </c>
      <c r="AL175" s="5">
        <f t="shared" ca="1" si="35"/>
        <v>1</v>
      </c>
    </row>
    <row r="176" spans="2:38" x14ac:dyDescent="0.2">
      <c r="B176" s="31" t="s">
        <v>42</v>
      </c>
      <c r="C176" s="32" t="s">
        <v>240</v>
      </c>
      <c r="D176" s="15" t="s">
        <v>42</v>
      </c>
      <c r="E176" s="31" t="s">
        <v>42</v>
      </c>
      <c r="F176" s="31" t="s">
        <v>42</v>
      </c>
      <c r="G176" s="13">
        <v>0</v>
      </c>
      <c r="H176" s="13">
        <v>0</v>
      </c>
      <c r="I176" s="14" t="s">
        <v>7</v>
      </c>
      <c r="J176" s="15"/>
      <c r="K176" s="15"/>
      <c r="L176" s="4" t="str">
        <f>IF(H176&lt;&gt;0,IF(Q176&gt;0,IF($C$4&gt;K176,Inputs!$D$7,Inputs!$D$8),Inputs!$D$9),"-")</f>
        <v>-</v>
      </c>
      <c r="M176" s="4" t="str">
        <f>IF(H176&lt;&gt;0,IF(O176=0,Inputs!$D$11,IF(AND(O176&gt;0,O176&lt;Q176),Inputs!$D$12,Inputs!$D$13)),"-")</f>
        <v>-</v>
      </c>
      <c r="N176" s="14" t="s">
        <v>199</v>
      </c>
      <c r="O176" s="13">
        <v>0</v>
      </c>
      <c r="P176" s="13" t="s">
        <v>42</v>
      </c>
      <c r="Q176" s="2">
        <f t="shared" si="29"/>
        <v>0</v>
      </c>
      <c r="R176" s="6" t="str">
        <f>IF(H176&lt;&gt;0,IF(M176&lt;&gt;Inputs!$D$13,$C$4-J176,"-"),"-")</f>
        <v>-</v>
      </c>
      <c r="S176" s="6" t="str">
        <f ca="1">IF(AND(H176&lt;&gt;0,K176&lt;$C$4),IF(M176&lt;&gt;Inputs!$D$13,$C$4-K176,"-"),"-")</f>
        <v>-</v>
      </c>
      <c r="T176" s="6" t="str">
        <f>IF(M176=Inputs!$D$9,'Invoice Tracker'!P176-'Invoice Tracker'!K176,"-")</f>
        <v>-</v>
      </c>
      <c r="U176" s="5">
        <f ca="1">IF((M176&lt;&gt;Inputs!$D$13),IF($C$4&gt;'Invoice Tracker'!K176+Inputs!$G$22,1,0),0)</f>
        <v>1</v>
      </c>
      <c r="V176" s="14">
        <v>0</v>
      </c>
      <c r="W176" s="5">
        <f t="shared" ca="1" si="30"/>
        <v>1</v>
      </c>
      <c r="X176" s="1">
        <f ca="1">IF((M176&lt;&gt;Inputs!$D$13),IF($C$4&gt;'Invoice Tracker'!K176+Inputs!$G$23,1,0),0)</f>
        <v>1</v>
      </c>
      <c r="Y176" s="14">
        <v>0</v>
      </c>
      <c r="Z176" s="5">
        <f t="shared" ca="1" si="31"/>
        <v>1</v>
      </c>
      <c r="AA176" s="1">
        <f ca="1">IF((M176&lt;&gt;Inputs!$D$13),IF($C$4&gt;'Invoice Tracker'!K176+Inputs!$G$24,1,0),0)</f>
        <v>1</v>
      </c>
      <c r="AB176" s="14">
        <v>0</v>
      </c>
      <c r="AC176" s="5">
        <f t="shared" ca="1" si="32"/>
        <v>1</v>
      </c>
      <c r="AD176" s="1">
        <f ca="1">IF((M176&lt;&gt;Inputs!$D$13),IF($C$4&gt;'Invoice Tracker'!K176+Inputs!$G$25,1,0),0)</f>
        <v>1</v>
      </c>
      <c r="AE176" s="14">
        <v>0</v>
      </c>
      <c r="AF176" s="5">
        <f t="shared" ca="1" si="33"/>
        <v>1</v>
      </c>
      <c r="AG176" s="1">
        <f ca="1">IF((M176&lt;&gt;Inputs!$D$13),IF($C$4&gt;'Invoice Tracker'!K176+Inputs!$G$26,1,0),0)</f>
        <v>1</v>
      </c>
      <c r="AH176" s="14">
        <v>0</v>
      </c>
      <c r="AI176" s="5">
        <f t="shared" ca="1" si="34"/>
        <v>1</v>
      </c>
      <c r="AJ176" s="1">
        <f ca="1">IF((M176&lt;&gt;Inputs!$D$13),IF($C$4&gt;'Invoice Tracker'!K176+Inputs!$G$27,1,0),0)</f>
        <v>1</v>
      </c>
      <c r="AK176" s="14">
        <v>0</v>
      </c>
      <c r="AL176" s="5">
        <f t="shared" ca="1" si="35"/>
        <v>1</v>
      </c>
    </row>
    <row r="177" spans="2:38" x14ac:dyDescent="0.2">
      <c r="B177" s="31" t="s">
        <v>42</v>
      </c>
      <c r="C177" s="32" t="s">
        <v>240</v>
      </c>
      <c r="D177" s="15" t="s">
        <v>42</v>
      </c>
      <c r="E177" s="31" t="s">
        <v>42</v>
      </c>
      <c r="F177" s="31" t="s">
        <v>42</v>
      </c>
      <c r="G177" s="13">
        <v>0</v>
      </c>
      <c r="H177" s="13">
        <v>0</v>
      </c>
      <c r="I177" s="14" t="s">
        <v>7</v>
      </c>
      <c r="J177" s="15"/>
      <c r="K177" s="15"/>
      <c r="L177" s="4" t="str">
        <f>IF(H177&lt;&gt;0,IF(Q177&gt;0,IF($C$4&gt;K177,Inputs!$D$7,Inputs!$D$8),Inputs!$D$9),"-")</f>
        <v>-</v>
      </c>
      <c r="M177" s="4" t="str">
        <f>IF(H177&lt;&gt;0,IF(O177=0,Inputs!$D$11,IF(AND(O177&gt;0,O177&lt;Q177),Inputs!$D$12,Inputs!$D$13)),"-")</f>
        <v>-</v>
      </c>
      <c r="N177" s="14" t="s">
        <v>199</v>
      </c>
      <c r="O177" s="13">
        <v>0</v>
      </c>
      <c r="P177" s="13" t="s">
        <v>42</v>
      </c>
      <c r="Q177" s="2">
        <f t="shared" si="29"/>
        <v>0</v>
      </c>
      <c r="R177" s="6" t="str">
        <f>IF(H177&lt;&gt;0,IF(M177&lt;&gt;Inputs!$D$13,$C$4-J177,"-"),"-")</f>
        <v>-</v>
      </c>
      <c r="S177" s="6" t="str">
        <f ca="1">IF(AND(H177&lt;&gt;0,K177&lt;$C$4),IF(M177&lt;&gt;Inputs!$D$13,$C$4-K177,"-"),"-")</f>
        <v>-</v>
      </c>
      <c r="T177" s="6" t="str">
        <f>IF(M177=Inputs!$D$9,'Invoice Tracker'!P177-'Invoice Tracker'!K177,"-")</f>
        <v>-</v>
      </c>
      <c r="U177" s="5">
        <f ca="1">IF((M177&lt;&gt;Inputs!$D$13),IF($C$4&gt;'Invoice Tracker'!K177+Inputs!$G$22,1,0),0)</f>
        <v>1</v>
      </c>
      <c r="V177" s="14">
        <v>0</v>
      </c>
      <c r="W177" s="5">
        <f t="shared" ca="1" si="30"/>
        <v>1</v>
      </c>
      <c r="X177" s="1">
        <f ca="1">IF((M177&lt;&gt;Inputs!$D$13),IF($C$4&gt;'Invoice Tracker'!K177+Inputs!$G$23,1,0),0)</f>
        <v>1</v>
      </c>
      <c r="Y177" s="14">
        <v>0</v>
      </c>
      <c r="Z177" s="5">
        <f t="shared" ca="1" si="31"/>
        <v>1</v>
      </c>
      <c r="AA177" s="1">
        <f ca="1">IF((M177&lt;&gt;Inputs!$D$13),IF($C$4&gt;'Invoice Tracker'!K177+Inputs!$G$24,1,0),0)</f>
        <v>1</v>
      </c>
      <c r="AB177" s="14">
        <v>0</v>
      </c>
      <c r="AC177" s="5">
        <f t="shared" ca="1" si="32"/>
        <v>1</v>
      </c>
      <c r="AD177" s="1">
        <f ca="1">IF((M177&lt;&gt;Inputs!$D$13),IF($C$4&gt;'Invoice Tracker'!K177+Inputs!$G$25,1,0),0)</f>
        <v>1</v>
      </c>
      <c r="AE177" s="14">
        <v>0</v>
      </c>
      <c r="AF177" s="5">
        <f t="shared" ca="1" si="33"/>
        <v>1</v>
      </c>
      <c r="AG177" s="1">
        <f ca="1">IF((M177&lt;&gt;Inputs!$D$13),IF($C$4&gt;'Invoice Tracker'!K177+Inputs!$G$26,1,0),0)</f>
        <v>1</v>
      </c>
      <c r="AH177" s="14">
        <v>0</v>
      </c>
      <c r="AI177" s="5">
        <f t="shared" ca="1" si="34"/>
        <v>1</v>
      </c>
      <c r="AJ177" s="1">
        <f ca="1">IF((M177&lt;&gt;Inputs!$D$13),IF($C$4&gt;'Invoice Tracker'!K177+Inputs!$G$27,1,0),0)</f>
        <v>1</v>
      </c>
      <c r="AK177" s="14">
        <v>0</v>
      </c>
      <c r="AL177" s="5">
        <f t="shared" ca="1" si="35"/>
        <v>1</v>
      </c>
    </row>
    <row r="178" spans="2:38" x14ac:dyDescent="0.2">
      <c r="B178" s="31" t="s">
        <v>42</v>
      </c>
      <c r="C178" s="32" t="s">
        <v>240</v>
      </c>
      <c r="D178" s="15" t="s">
        <v>42</v>
      </c>
      <c r="E178" s="31" t="s">
        <v>42</v>
      </c>
      <c r="F178" s="31" t="s">
        <v>42</v>
      </c>
      <c r="G178" s="13">
        <v>0</v>
      </c>
      <c r="H178" s="13">
        <v>0</v>
      </c>
      <c r="I178" s="14" t="s">
        <v>7</v>
      </c>
      <c r="J178" s="15"/>
      <c r="K178" s="15"/>
      <c r="L178" s="4" t="str">
        <f>IF(H178&lt;&gt;0,IF(Q178&gt;0,IF($C$4&gt;K178,Inputs!$D$7,Inputs!$D$8),Inputs!$D$9),"-")</f>
        <v>-</v>
      </c>
      <c r="M178" s="4" t="str">
        <f>IF(H178&lt;&gt;0,IF(O178=0,Inputs!$D$11,IF(AND(O178&gt;0,O178&lt;Q178),Inputs!$D$12,Inputs!$D$13)),"-")</f>
        <v>-</v>
      </c>
      <c r="N178" s="14" t="s">
        <v>199</v>
      </c>
      <c r="O178" s="13">
        <v>0</v>
      </c>
      <c r="P178" s="13" t="s">
        <v>42</v>
      </c>
      <c r="Q178" s="2">
        <f t="shared" si="29"/>
        <v>0</v>
      </c>
      <c r="R178" s="6" t="str">
        <f>IF(H178&lt;&gt;0,IF(M178&lt;&gt;Inputs!$D$13,$C$4-J178,"-"),"-")</f>
        <v>-</v>
      </c>
      <c r="S178" s="6" t="str">
        <f ca="1">IF(AND(H178&lt;&gt;0,K178&lt;$C$4),IF(M178&lt;&gt;Inputs!$D$13,$C$4-K178,"-"),"-")</f>
        <v>-</v>
      </c>
      <c r="T178" s="6" t="str">
        <f>IF(M178=Inputs!$D$9,'Invoice Tracker'!P178-'Invoice Tracker'!K178,"-")</f>
        <v>-</v>
      </c>
      <c r="U178" s="5">
        <f ca="1">IF((M178&lt;&gt;Inputs!$D$13),IF($C$4&gt;'Invoice Tracker'!K178+Inputs!$G$22,1,0),0)</f>
        <v>1</v>
      </c>
      <c r="V178" s="14">
        <v>0</v>
      </c>
      <c r="W178" s="5">
        <f t="shared" ca="1" si="30"/>
        <v>1</v>
      </c>
      <c r="X178" s="1">
        <f ca="1">IF((M178&lt;&gt;Inputs!$D$13),IF($C$4&gt;'Invoice Tracker'!K178+Inputs!$G$23,1,0),0)</f>
        <v>1</v>
      </c>
      <c r="Y178" s="14">
        <v>0</v>
      </c>
      <c r="Z178" s="5">
        <f t="shared" ca="1" si="31"/>
        <v>1</v>
      </c>
      <c r="AA178" s="1">
        <f ca="1">IF((M178&lt;&gt;Inputs!$D$13),IF($C$4&gt;'Invoice Tracker'!K178+Inputs!$G$24,1,0),0)</f>
        <v>1</v>
      </c>
      <c r="AB178" s="14">
        <v>0</v>
      </c>
      <c r="AC178" s="5">
        <f t="shared" ca="1" si="32"/>
        <v>1</v>
      </c>
      <c r="AD178" s="1">
        <f ca="1">IF((M178&lt;&gt;Inputs!$D$13),IF($C$4&gt;'Invoice Tracker'!K178+Inputs!$G$25,1,0),0)</f>
        <v>1</v>
      </c>
      <c r="AE178" s="14">
        <v>0</v>
      </c>
      <c r="AF178" s="5">
        <f t="shared" ca="1" si="33"/>
        <v>1</v>
      </c>
      <c r="AG178" s="1">
        <f ca="1">IF((M178&lt;&gt;Inputs!$D$13),IF($C$4&gt;'Invoice Tracker'!K178+Inputs!$G$26,1,0),0)</f>
        <v>1</v>
      </c>
      <c r="AH178" s="14">
        <v>0</v>
      </c>
      <c r="AI178" s="5">
        <f t="shared" ca="1" si="34"/>
        <v>1</v>
      </c>
      <c r="AJ178" s="1">
        <f ca="1">IF((M178&lt;&gt;Inputs!$D$13),IF($C$4&gt;'Invoice Tracker'!K178+Inputs!$G$27,1,0),0)</f>
        <v>1</v>
      </c>
      <c r="AK178" s="14">
        <v>0</v>
      </c>
      <c r="AL178" s="5">
        <f t="shared" ca="1" si="35"/>
        <v>1</v>
      </c>
    </row>
    <row r="179" spans="2:38" x14ac:dyDescent="0.2">
      <c r="B179" s="31" t="s">
        <v>42</v>
      </c>
      <c r="C179" s="32" t="s">
        <v>240</v>
      </c>
      <c r="D179" s="15" t="s">
        <v>42</v>
      </c>
      <c r="E179" s="31" t="s">
        <v>42</v>
      </c>
      <c r="F179" s="31" t="s">
        <v>42</v>
      </c>
      <c r="G179" s="13">
        <v>0</v>
      </c>
      <c r="H179" s="13">
        <v>0</v>
      </c>
      <c r="I179" s="14" t="s">
        <v>7</v>
      </c>
      <c r="J179" s="15"/>
      <c r="K179" s="15"/>
      <c r="L179" s="4" t="str">
        <f>IF(H179&lt;&gt;0,IF(Q179&gt;0,IF($C$4&gt;K179,Inputs!$D$7,Inputs!$D$8),Inputs!$D$9),"-")</f>
        <v>-</v>
      </c>
      <c r="M179" s="4" t="str">
        <f>IF(H179&lt;&gt;0,IF(O179=0,Inputs!$D$11,IF(AND(O179&gt;0,O179&lt;Q179),Inputs!$D$12,Inputs!$D$13)),"-")</f>
        <v>-</v>
      </c>
      <c r="N179" s="14" t="s">
        <v>199</v>
      </c>
      <c r="O179" s="13">
        <v>0</v>
      </c>
      <c r="P179" s="13" t="s">
        <v>42</v>
      </c>
      <c r="Q179" s="2">
        <f t="shared" si="29"/>
        <v>0</v>
      </c>
      <c r="R179" s="6" t="str">
        <f>IF(H179&lt;&gt;0,IF(M179&lt;&gt;Inputs!$D$13,$C$4-J179,"-"),"-")</f>
        <v>-</v>
      </c>
      <c r="S179" s="6" t="str">
        <f ca="1">IF(AND(H179&lt;&gt;0,K179&lt;$C$4),IF(M179&lt;&gt;Inputs!$D$13,$C$4-K179,"-"),"-")</f>
        <v>-</v>
      </c>
      <c r="T179" s="6" t="str">
        <f>IF(M179=Inputs!$D$9,'Invoice Tracker'!P179-'Invoice Tracker'!K179,"-")</f>
        <v>-</v>
      </c>
      <c r="U179" s="5">
        <f ca="1">IF((M179&lt;&gt;Inputs!$D$13),IF($C$4&gt;'Invoice Tracker'!K179+Inputs!$G$22,1,0),0)</f>
        <v>1</v>
      </c>
      <c r="V179" s="14">
        <v>0</v>
      </c>
      <c r="W179" s="5">
        <f t="shared" ca="1" si="30"/>
        <v>1</v>
      </c>
      <c r="X179" s="1">
        <f ca="1">IF((M179&lt;&gt;Inputs!$D$13),IF($C$4&gt;'Invoice Tracker'!K179+Inputs!$G$23,1,0),0)</f>
        <v>1</v>
      </c>
      <c r="Y179" s="14">
        <v>0</v>
      </c>
      <c r="Z179" s="5">
        <f t="shared" ca="1" si="31"/>
        <v>1</v>
      </c>
      <c r="AA179" s="1">
        <f ca="1">IF((M179&lt;&gt;Inputs!$D$13),IF($C$4&gt;'Invoice Tracker'!K179+Inputs!$G$24,1,0),0)</f>
        <v>1</v>
      </c>
      <c r="AB179" s="14">
        <v>0</v>
      </c>
      <c r="AC179" s="5">
        <f t="shared" ca="1" si="32"/>
        <v>1</v>
      </c>
      <c r="AD179" s="1">
        <f ca="1">IF((M179&lt;&gt;Inputs!$D$13),IF($C$4&gt;'Invoice Tracker'!K179+Inputs!$G$25,1,0),0)</f>
        <v>1</v>
      </c>
      <c r="AE179" s="14">
        <v>0</v>
      </c>
      <c r="AF179" s="5">
        <f t="shared" ca="1" si="33"/>
        <v>1</v>
      </c>
      <c r="AG179" s="1">
        <f ca="1">IF((M179&lt;&gt;Inputs!$D$13),IF($C$4&gt;'Invoice Tracker'!K179+Inputs!$G$26,1,0),0)</f>
        <v>1</v>
      </c>
      <c r="AH179" s="14">
        <v>0</v>
      </c>
      <c r="AI179" s="5">
        <f t="shared" ca="1" si="34"/>
        <v>1</v>
      </c>
      <c r="AJ179" s="1">
        <f ca="1">IF((M179&lt;&gt;Inputs!$D$13),IF($C$4&gt;'Invoice Tracker'!K179+Inputs!$G$27,1,0),0)</f>
        <v>1</v>
      </c>
      <c r="AK179" s="14">
        <v>0</v>
      </c>
      <c r="AL179" s="5">
        <f t="shared" ca="1" si="35"/>
        <v>1</v>
      </c>
    </row>
    <row r="180" spans="2:38" x14ac:dyDescent="0.2">
      <c r="B180" s="31" t="s">
        <v>42</v>
      </c>
      <c r="C180" s="32" t="s">
        <v>240</v>
      </c>
      <c r="D180" s="15" t="s">
        <v>42</v>
      </c>
      <c r="E180" s="31" t="s">
        <v>42</v>
      </c>
      <c r="F180" s="31" t="s">
        <v>42</v>
      </c>
      <c r="G180" s="13">
        <v>0</v>
      </c>
      <c r="H180" s="13">
        <v>0</v>
      </c>
      <c r="I180" s="14" t="s">
        <v>7</v>
      </c>
      <c r="J180" s="15"/>
      <c r="K180" s="15"/>
      <c r="L180" s="4" t="str">
        <f>IF(H180&lt;&gt;0,IF(Q180&gt;0,IF($C$4&gt;K180,Inputs!$D$7,Inputs!$D$8),Inputs!$D$9),"-")</f>
        <v>-</v>
      </c>
      <c r="M180" s="4" t="str">
        <f>IF(H180&lt;&gt;0,IF(O180=0,Inputs!$D$11,IF(AND(O180&gt;0,O180&lt;Q180),Inputs!$D$12,Inputs!$D$13)),"-")</f>
        <v>-</v>
      </c>
      <c r="N180" s="14" t="s">
        <v>199</v>
      </c>
      <c r="O180" s="13">
        <v>0</v>
      </c>
      <c r="P180" s="13" t="s">
        <v>42</v>
      </c>
      <c r="Q180" s="2">
        <f t="shared" si="29"/>
        <v>0</v>
      </c>
      <c r="R180" s="6" t="str">
        <f>IF(H180&lt;&gt;0,IF(M180&lt;&gt;Inputs!$D$13,$C$4-J180,"-"),"-")</f>
        <v>-</v>
      </c>
      <c r="S180" s="6" t="str">
        <f ca="1">IF(AND(H180&lt;&gt;0,K180&lt;$C$4),IF(M180&lt;&gt;Inputs!$D$13,$C$4-K180,"-"),"-")</f>
        <v>-</v>
      </c>
      <c r="T180" s="6" t="str">
        <f>IF(M180=Inputs!$D$9,'Invoice Tracker'!P180-'Invoice Tracker'!K180,"-")</f>
        <v>-</v>
      </c>
      <c r="U180" s="5">
        <f ca="1">IF((M180&lt;&gt;Inputs!$D$13),IF($C$4&gt;'Invoice Tracker'!K180+Inputs!$G$22,1,0),0)</f>
        <v>1</v>
      </c>
      <c r="V180" s="14">
        <v>0</v>
      </c>
      <c r="W180" s="5">
        <f t="shared" ca="1" si="30"/>
        <v>1</v>
      </c>
      <c r="X180" s="1">
        <f ca="1">IF((M180&lt;&gt;Inputs!$D$13),IF($C$4&gt;'Invoice Tracker'!K180+Inputs!$G$23,1,0),0)</f>
        <v>1</v>
      </c>
      <c r="Y180" s="14">
        <v>0</v>
      </c>
      <c r="Z180" s="5">
        <f t="shared" ca="1" si="31"/>
        <v>1</v>
      </c>
      <c r="AA180" s="1">
        <f ca="1">IF((M180&lt;&gt;Inputs!$D$13),IF($C$4&gt;'Invoice Tracker'!K180+Inputs!$G$24,1,0),0)</f>
        <v>1</v>
      </c>
      <c r="AB180" s="14">
        <v>0</v>
      </c>
      <c r="AC180" s="5">
        <f t="shared" ca="1" si="32"/>
        <v>1</v>
      </c>
      <c r="AD180" s="1">
        <f ca="1">IF((M180&lt;&gt;Inputs!$D$13),IF($C$4&gt;'Invoice Tracker'!K180+Inputs!$G$25,1,0),0)</f>
        <v>1</v>
      </c>
      <c r="AE180" s="14">
        <v>0</v>
      </c>
      <c r="AF180" s="5">
        <f t="shared" ca="1" si="33"/>
        <v>1</v>
      </c>
      <c r="AG180" s="1">
        <f ca="1">IF((M180&lt;&gt;Inputs!$D$13),IF($C$4&gt;'Invoice Tracker'!K180+Inputs!$G$26,1,0),0)</f>
        <v>1</v>
      </c>
      <c r="AH180" s="14">
        <v>0</v>
      </c>
      <c r="AI180" s="5">
        <f t="shared" ca="1" si="34"/>
        <v>1</v>
      </c>
      <c r="AJ180" s="1">
        <f ca="1">IF((M180&lt;&gt;Inputs!$D$13),IF($C$4&gt;'Invoice Tracker'!K180+Inputs!$G$27,1,0),0)</f>
        <v>1</v>
      </c>
      <c r="AK180" s="14">
        <v>0</v>
      </c>
      <c r="AL180" s="5">
        <f t="shared" ca="1" si="35"/>
        <v>1</v>
      </c>
    </row>
    <row r="181" spans="2:38" x14ac:dyDescent="0.2">
      <c r="B181" s="31" t="s">
        <v>42</v>
      </c>
      <c r="C181" s="32" t="s">
        <v>240</v>
      </c>
      <c r="D181" s="15" t="s">
        <v>42</v>
      </c>
      <c r="E181" s="31" t="s">
        <v>42</v>
      </c>
      <c r="F181" s="31" t="s">
        <v>42</v>
      </c>
      <c r="G181" s="13">
        <v>0</v>
      </c>
      <c r="H181" s="13">
        <v>0</v>
      </c>
      <c r="I181" s="14" t="s">
        <v>7</v>
      </c>
      <c r="J181" s="15"/>
      <c r="K181" s="15"/>
      <c r="L181" s="4" t="str">
        <f>IF(H181&lt;&gt;0,IF(Q181&gt;0,IF($C$4&gt;K181,Inputs!$D$7,Inputs!$D$8),Inputs!$D$9),"-")</f>
        <v>-</v>
      </c>
      <c r="M181" s="4" t="str">
        <f>IF(H181&lt;&gt;0,IF(O181=0,Inputs!$D$11,IF(AND(O181&gt;0,O181&lt;Q181),Inputs!$D$12,Inputs!$D$13)),"-")</f>
        <v>-</v>
      </c>
      <c r="N181" s="14" t="s">
        <v>199</v>
      </c>
      <c r="O181" s="13">
        <v>0</v>
      </c>
      <c r="P181" s="13" t="s">
        <v>42</v>
      </c>
      <c r="Q181" s="2">
        <f t="shared" si="29"/>
        <v>0</v>
      </c>
      <c r="R181" s="6" t="str">
        <f>IF(H181&lt;&gt;0,IF(M181&lt;&gt;Inputs!$D$13,$C$4-J181,"-"),"-")</f>
        <v>-</v>
      </c>
      <c r="S181" s="6" t="str">
        <f ca="1">IF(AND(H181&lt;&gt;0,K181&lt;$C$4),IF(M181&lt;&gt;Inputs!$D$13,$C$4-K181,"-"),"-")</f>
        <v>-</v>
      </c>
      <c r="T181" s="6" t="str">
        <f>IF(M181=Inputs!$D$9,'Invoice Tracker'!P181-'Invoice Tracker'!K181,"-")</f>
        <v>-</v>
      </c>
      <c r="U181" s="5">
        <f ca="1">IF((M181&lt;&gt;Inputs!$D$13),IF($C$4&gt;'Invoice Tracker'!K181+Inputs!$G$22,1,0),0)</f>
        <v>1</v>
      </c>
      <c r="V181" s="14">
        <v>0</v>
      </c>
      <c r="W181" s="5">
        <f t="shared" ca="1" si="30"/>
        <v>1</v>
      </c>
      <c r="X181" s="1">
        <f ca="1">IF((M181&lt;&gt;Inputs!$D$13),IF($C$4&gt;'Invoice Tracker'!K181+Inputs!$G$23,1,0),0)</f>
        <v>1</v>
      </c>
      <c r="Y181" s="14">
        <v>0</v>
      </c>
      <c r="Z181" s="5">
        <f t="shared" ca="1" si="31"/>
        <v>1</v>
      </c>
      <c r="AA181" s="1">
        <f ca="1">IF((M181&lt;&gt;Inputs!$D$13),IF($C$4&gt;'Invoice Tracker'!K181+Inputs!$G$24,1,0),0)</f>
        <v>1</v>
      </c>
      <c r="AB181" s="14">
        <v>0</v>
      </c>
      <c r="AC181" s="5">
        <f t="shared" ca="1" si="32"/>
        <v>1</v>
      </c>
      <c r="AD181" s="1">
        <f ca="1">IF((M181&lt;&gt;Inputs!$D$13),IF($C$4&gt;'Invoice Tracker'!K181+Inputs!$G$25,1,0),0)</f>
        <v>1</v>
      </c>
      <c r="AE181" s="14">
        <v>0</v>
      </c>
      <c r="AF181" s="5">
        <f t="shared" ca="1" si="33"/>
        <v>1</v>
      </c>
      <c r="AG181" s="1">
        <f ca="1">IF((M181&lt;&gt;Inputs!$D$13),IF($C$4&gt;'Invoice Tracker'!K181+Inputs!$G$26,1,0),0)</f>
        <v>1</v>
      </c>
      <c r="AH181" s="14">
        <v>0</v>
      </c>
      <c r="AI181" s="5">
        <f t="shared" ca="1" si="34"/>
        <v>1</v>
      </c>
      <c r="AJ181" s="1">
        <f ca="1">IF((M181&lt;&gt;Inputs!$D$13),IF($C$4&gt;'Invoice Tracker'!K181+Inputs!$G$27,1,0),0)</f>
        <v>1</v>
      </c>
      <c r="AK181" s="14">
        <v>0</v>
      </c>
      <c r="AL181" s="5">
        <f t="shared" ca="1" si="35"/>
        <v>1</v>
      </c>
    </row>
    <row r="182" spans="2:38" x14ac:dyDescent="0.2">
      <c r="B182" s="31" t="s">
        <v>42</v>
      </c>
      <c r="C182" s="32" t="s">
        <v>240</v>
      </c>
      <c r="D182" s="15" t="s">
        <v>42</v>
      </c>
      <c r="E182" s="31" t="s">
        <v>42</v>
      </c>
      <c r="F182" s="31" t="s">
        <v>42</v>
      </c>
      <c r="G182" s="13">
        <v>0</v>
      </c>
      <c r="H182" s="13">
        <v>0</v>
      </c>
      <c r="I182" s="14" t="s">
        <v>7</v>
      </c>
      <c r="J182" s="15"/>
      <c r="K182" s="15"/>
      <c r="L182" s="4" t="str">
        <f>IF(H182&lt;&gt;0,IF(Q182&gt;0,IF($C$4&gt;K182,Inputs!$D$7,Inputs!$D$8),Inputs!$D$9),"-")</f>
        <v>-</v>
      </c>
      <c r="M182" s="4" t="str">
        <f>IF(H182&lt;&gt;0,IF(O182=0,Inputs!$D$11,IF(AND(O182&gt;0,O182&lt;Q182),Inputs!$D$12,Inputs!$D$13)),"-")</f>
        <v>-</v>
      </c>
      <c r="N182" s="14" t="s">
        <v>199</v>
      </c>
      <c r="O182" s="13">
        <v>0</v>
      </c>
      <c r="P182" s="13" t="s">
        <v>42</v>
      </c>
      <c r="Q182" s="2">
        <f t="shared" si="29"/>
        <v>0</v>
      </c>
      <c r="R182" s="6" t="str">
        <f>IF(H182&lt;&gt;0,IF(M182&lt;&gt;Inputs!$D$13,$C$4-J182,"-"),"-")</f>
        <v>-</v>
      </c>
      <c r="S182" s="6" t="str">
        <f ca="1">IF(AND(H182&lt;&gt;0,K182&lt;$C$4),IF(M182&lt;&gt;Inputs!$D$13,$C$4-K182,"-"),"-")</f>
        <v>-</v>
      </c>
      <c r="T182" s="6" t="str">
        <f>IF(M182=Inputs!$D$9,'Invoice Tracker'!P182-'Invoice Tracker'!K182,"-")</f>
        <v>-</v>
      </c>
      <c r="U182" s="5">
        <f ca="1">IF((M182&lt;&gt;Inputs!$D$13),IF($C$4&gt;'Invoice Tracker'!K182+Inputs!$G$22,1,0),0)</f>
        <v>1</v>
      </c>
      <c r="V182" s="14">
        <v>0</v>
      </c>
      <c r="W182" s="5">
        <f t="shared" ca="1" si="30"/>
        <v>1</v>
      </c>
      <c r="X182" s="1">
        <f ca="1">IF((M182&lt;&gt;Inputs!$D$13),IF($C$4&gt;'Invoice Tracker'!K182+Inputs!$G$23,1,0),0)</f>
        <v>1</v>
      </c>
      <c r="Y182" s="14">
        <v>0</v>
      </c>
      <c r="Z182" s="5">
        <f t="shared" ca="1" si="31"/>
        <v>1</v>
      </c>
      <c r="AA182" s="1">
        <f ca="1">IF((M182&lt;&gt;Inputs!$D$13),IF($C$4&gt;'Invoice Tracker'!K182+Inputs!$G$24,1,0),0)</f>
        <v>1</v>
      </c>
      <c r="AB182" s="14">
        <v>0</v>
      </c>
      <c r="AC182" s="5">
        <f t="shared" ca="1" si="32"/>
        <v>1</v>
      </c>
      <c r="AD182" s="1">
        <f ca="1">IF((M182&lt;&gt;Inputs!$D$13),IF($C$4&gt;'Invoice Tracker'!K182+Inputs!$G$25,1,0),0)</f>
        <v>1</v>
      </c>
      <c r="AE182" s="14">
        <v>0</v>
      </c>
      <c r="AF182" s="5">
        <f t="shared" ca="1" si="33"/>
        <v>1</v>
      </c>
      <c r="AG182" s="1">
        <f ca="1">IF((M182&lt;&gt;Inputs!$D$13),IF($C$4&gt;'Invoice Tracker'!K182+Inputs!$G$26,1,0),0)</f>
        <v>1</v>
      </c>
      <c r="AH182" s="14">
        <v>0</v>
      </c>
      <c r="AI182" s="5">
        <f t="shared" ca="1" si="34"/>
        <v>1</v>
      </c>
      <c r="AJ182" s="1">
        <f ca="1">IF((M182&lt;&gt;Inputs!$D$13),IF($C$4&gt;'Invoice Tracker'!K182+Inputs!$G$27,1,0),0)</f>
        <v>1</v>
      </c>
      <c r="AK182" s="14">
        <v>0</v>
      </c>
      <c r="AL182" s="5">
        <f t="shared" ca="1" si="35"/>
        <v>1</v>
      </c>
    </row>
    <row r="183" spans="2:38" x14ac:dyDescent="0.2">
      <c r="B183" s="31" t="s">
        <v>42</v>
      </c>
      <c r="C183" s="32" t="s">
        <v>240</v>
      </c>
      <c r="D183" s="15" t="s">
        <v>42</v>
      </c>
      <c r="E183" s="31" t="s">
        <v>42</v>
      </c>
      <c r="F183" s="31" t="s">
        <v>42</v>
      </c>
      <c r="G183" s="13">
        <v>0</v>
      </c>
      <c r="H183" s="13">
        <v>0</v>
      </c>
      <c r="I183" s="14" t="s">
        <v>7</v>
      </c>
      <c r="J183" s="15"/>
      <c r="K183" s="15"/>
      <c r="L183" s="4" t="str">
        <f>IF(H183&lt;&gt;0,IF(Q183&gt;0,IF($C$4&gt;K183,Inputs!$D$7,Inputs!$D$8),Inputs!$D$9),"-")</f>
        <v>-</v>
      </c>
      <c r="M183" s="4" t="str">
        <f>IF(H183&lt;&gt;0,IF(O183=0,Inputs!$D$11,IF(AND(O183&gt;0,O183&lt;Q183),Inputs!$D$12,Inputs!$D$13)),"-")</f>
        <v>-</v>
      </c>
      <c r="N183" s="14" t="s">
        <v>199</v>
      </c>
      <c r="O183" s="13">
        <v>0</v>
      </c>
      <c r="P183" s="13" t="s">
        <v>42</v>
      </c>
      <c r="Q183" s="2">
        <f t="shared" si="29"/>
        <v>0</v>
      </c>
      <c r="R183" s="6" t="str">
        <f>IF(H183&lt;&gt;0,IF(M183&lt;&gt;Inputs!$D$13,$C$4-J183,"-"),"-")</f>
        <v>-</v>
      </c>
      <c r="S183" s="6" t="str">
        <f ca="1">IF(AND(H183&lt;&gt;0,K183&lt;$C$4),IF(M183&lt;&gt;Inputs!$D$13,$C$4-K183,"-"),"-")</f>
        <v>-</v>
      </c>
      <c r="T183" s="6" t="str">
        <f>IF(M183=Inputs!$D$9,'Invoice Tracker'!P183-'Invoice Tracker'!K183,"-")</f>
        <v>-</v>
      </c>
      <c r="U183" s="5">
        <f ca="1">IF((M183&lt;&gt;Inputs!$D$13),IF($C$4&gt;'Invoice Tracker'!K183+Inputs!$G$22,1,0),0)</f>
        <v>1</v>
      </c>
      <c r="V183" s="14">
        <v>0</v>
      </c>
      <c r="W183" s="5">
        <f t="shared" ca="1" si="30"/>
        <v>1</v>
      </c>
      <c r="X183" s="1">
        <f ca="1">IF((M183&lt;&gt;Inputs!$D$13),IF($C$4&gt;'Invoice Tracker'!K183+Inputs!$G$23,1,0),0)</f>
        <v>1</v>
      </c>
      <c r="Y183" s="14">
        <v>0</v>
      </c>
      <c r="Z183" s="5">
        <f t="shared" ca="1" si="31"/>
        <v>1</v>
      </c>
      <c r="AA183" s="1">
        <f ca="1">IF((M183&lt;&gt;Inputs!$D$13),IF($C$4&gt;'Invoice Tracker'!K183+Inputs!$G$24,1,0),0)</f>
        <v>1</v>
      </c>
      <c r="AB183" s="14">
        <v>0</v>
      </c>
      <c r="AC183" s="5">
        <f t="shared" ca="1" si="32"/>
        <v>1</v>
      </c>
      <c r="AD183" s="1">
        <f ca="1">IF((M183&lt;&gt;Inputs!$D$13),IF($C$4&gt;'Invoice Tracker'!K183+Inputs!$G$25,1,0),0)</f>
        <v>1</v>
      </c>
      <c r="AE183" s="14">
        <v>0</v>
      </c>
      <c r="AF183" s="5">
        <f t="shared" ca="1" si="33"/>
        <v>1</v>
      </c>
      <c r="AG183" s="1">
        <f ca="1">IF((M183&lt;&gt;Inputs!$D$13),IF($C$4&gt;'Invoice Tracker'!K183+Inputs!$G$26,1,0),0)</f>
        <v>1</v>
      </c>
      <c r="AH183" s="14">
        <v>0</v>
      </c>
      <c r="AI183" s="5">
        <f t="shared" ca="1" si="34"/>
        <v>1</v>
      </c>
      <c r="AJ183" s="1">
        <f ca="1">IF((M183&lt;&gt;Inputs!$D$13),IF($C$4&gt;'Invoice Tracker'!K183+Inputs!$G$27,1,0),0)</f>
        <v>1</v>
      </c>
      <c r="AK183" s="14">
        <v>0</v>
      </c>
      <c r="AL183" s="5">
        <f t="shared" ca="1" si="35"/>
        <v>1</v>
      </c>
    </row>
    <row r="184" spans="2:38" x14ac:dyDescent="0.2">
      <c r="B184" s="31" t="s">
        <v>42</v>
      </c>
      <c r="C184" s="32" t="s">
        <v>240</v>
      </c>
      <c r="D184" s="15" t="s">
        <v>42</v>
      </c>
      <c r="E184" s="31" t="s">
        <v>42</v>
      </c>
      <c r="F184" s="31" t="s">
        <v>42</v>
      </c>
      <c r="G184" s="13">
        <v>0</v>
      </c>
      <c r="H184" s="13">
        <v>0</v>
      </c>
      <c r="I184" s="14" t="s">
        <v>7</v>
      </c>
      <c r="J184" s="15"/>
      <c r="K184" s="15"/>
      <c r="L184" s="4" t="str">
        <f>IF(H184&lt;&gt;0,IF(Q184&gt;0,IF($C$4&gt;K184,Inputs!$D$7,Inputs!$D$8),Inputs!$D$9),"-")</f>
        <v>-</v>
      </c>
      <c r="M184" s="4" t="str">
        <f>IF(H184&lt;&gt;0,IF(O184=0,Inputs!$D$11,IF(AND(O184&gt;0,O184&lt;Q184),Inputs!$D$12,Inputs!$D$13)),"-")</f>
        <v>-</v>
      </c>
      <c r="N184" s="14" t="s">
        <v>199</v>
      </c>
      <c r="O184" s="13">
        <v>0</v>
      </c>
      <c r="P184" s="13" t="s">
        <v>42</v>
      </c>
      <c r="Q184" s="2">
        <f t="shared" si="29"/>
        <v>0</v>
      </c>
      <c r="R184" s="6" t="str">
        <f>IF(H184&lt;&gt;0,IF(M184&lt;&gt;Inputs!$D$13,$C$4-J184,"-"),"-")</f>
        <v>-</v>
      </c>
      <c r="S184" s="6" t="str">
        <f ca="1">IF(AND(H184&lt;&gt;0,K184&lt;$C$4),IF(M184&lt;&gt;Inputs!$D$13,$C$4-K184,"-"),"-")</f>
        <v>-</v>
      </c>
      <c r="T184" s="6" t="str">
        <f>IF(M184=Inputs!$D$9,'Invoice Tracker'!P184-'Invoice Tracker'!K184,"-")</f>
        <v>-</v>
      </c>
      <c r="U184" s="5">
        <f ca="1">IF((M184&lt;&gt;Inputs!$D$13),IF($C$4&gt;'Invoice Tracker'!K184+Inputs!$G$22,1,0),0)</f>
        <v>1</v>
      </c>
      <c r="V184" s="14">
        <v>0</v>
      </c>
      <c r="W184" s="5">
        <f t="shared" ca="1" si="30"/>
        <v>1</v>
      </c>
      <c r="X184" s="1">
        <f ca="1">IF((M184&lt;&gt;Inputs!$D$13),IF($C$4&gt;'Invoice Tracker'!K184+Inputs!$G$23,1,0),0)</f>
        <v>1</v>
      </c>
      <c r="Y184" s="14">
        <v>0</v>
      </c>
      <c r="Z184" s="5">
        <f t="shared" ca="1" si="31"/>
        <v>1</v>
      </c>
      <c r="AA184" s="1">
        <f ca="1">IF((M184&lt;&gt;Inputs!$D$13),IF($C$4&gt;'Invoice Tracker'!K184+Inputs!$G$24,1,0),0)</f>
        <v>1</v>
      </c>
      <c r="AB184" s="14">
        <v>0</v>
      </c>
      <c r="AC184" s="5">
        <f t="shared" ca="1" si="32"/>
        <v>1</v>
      </c>
      <c r="AD184" s="1">
        <f ca="1">IF((M184&lt;&gt;Inputs!$D$13),IF($C$4&gt;'Invoice Tracker'!K184+Inputs!$G$25,1,0),0)</f>
        <v>1</v>
      </c>
      <c r="AE184" s="14">
        <v>0</v>
      </c>
      <c r="AF184" s="5">
        <f t="shared" ca="1" si="33"/>
        <v>1</v>
      </c>
      <c r="AG184" s="1">
        <f ca="1">IF((M184&lt;&gt;Inputs!$D$13),IF($C$4&gt;'Invoice Tracker'!K184+Inputs!$G$26,1,0),0)</f>
        <v>1</v>
      </c>
      <c r="AH184" s="14">
        <v>0</v>
      </c>
      <c r="AI184" s="5">
        <f t="shared" ca="1" si="34"/>
        <v>1</v>
      </c>
      <c r="AJ184" s="1">
        <f ca="1">IF((M184&lt;&gt;Inputs!$D$13),IF($C$4&gt;'Invoice Tracker'!K184+Inputs!$G$27,1,0),0)</f>
        <v>1</v>
      </c>
      <c r="AK184" s="14">
        <v>0</v>
      </c>
      <c r="AL184" s="5">
        <f t="shared" ca="1" si="35"/>
        <v>1</v>
      </c>
    </row>
    <row r="185" spans="2:38" x14ac:dyDescent="0.2">
      <c r="B185" s="31" t="s">
        <v>42</v>
      </c>
      <c r="C185" s="32" t="s">
        <v>240</v>
      </c>
      <c r="D185" s="15" t="s">
        <v>42</v>
      </c>
      <c r="E185" s="31" t="s">
        <v>42</v>
      </c>
      <c r="F185" s="31" t="s">
        <v>42</v>
      </c>
      <c r="G185" s="13">
        <v>0</v>
      </c>
      <c r="H185" s="13">
        <v>0</v>
      </c>
      <c r="I185" s="14" t="s">
        <v>7</v>
      </c>
      <c r="J185" s="15"/>
      <c r="K185" s="15"/>
      <c r="L185" s="4" t="str">
        <f>IF(H185&lt;&gt;0,IF(Q185&gt;0,IF($C$4&gt;K185,Inputs!$D$7,Inputs!$D$8),Inputs!$D$9),"-")</f>
        <v>-</v>
      </c>
      <c r="M185" s="4" t="str">
        <f>IF(H185&lt;&gt;0,IF(O185=0,Inputs!$D$11,IF(AND(O185&gt;0,O185&lt;Q185),Inputs!$D$12,Inputs!$D$13)),"-")</f>
        <v>-</v>
      </c>
      <c r="N185" s="14" t="s">
        <v>199</v>
      </c>
      <c r="O185" s="13">
        <v>0</v>
      </c>
      <c r="P185" s="13" t="s">
        <v>42</v>
      </c>
      <c r="Q185" s="2">
        <f t="shared" si="29"/>
        <v>0</v>
      </c>
      <c r="R185" s="6" t="str">
        <f>IF(H185&lt;&gt;0,IF(M185&lt;&gt;Inputs!$D$13,$C$4-J185,"-"),"-")</f>
        <v>-</v>
      </c>
      <c r="S185" s="6" t="str">
        <f ca="1">IF(AND(H185&lt;&gt;0,K185&lt;$C$4),IF(M185&lt;&gt;Inputs!$D$13,$C$4-K185,"-"),"-")</f>
        <v>-</v>
      </c>
      <c r="T185" s="6" t="str">
        <f>IF(M185=Inputs!$D$9,'Invoice Tracker'!P185-'Invoice Tracker'!K185,"-")</f>
        <v>-</v>
      </c>
      <c r="U185" s="5">
        <f ca="1">IF((M185&lt;&gt;Inputs!$D$13),IF($C$4&gt;'Invoice Tracker'!K185+Inputs!$G$22,1,0),0)</f>
        <v>1</v>
      </c>
      <c r="V185" s="14">
        <v>0</v>
      </c>
      <c r="W185" s="5">
        <f t="shared" ca="1" si="30"/>
        <v>1</v>
      </c>
      <c r="X185" s="1">
        <f ca="1">IF((M185&lt;&gt;Inputs!$D$13),IF($C$4&gt;'Invoice Tracker'!K185+Inputs!$G$23,1,0),0)</f>
        <v>1</v>
      </c>
      <c r="Y185" s="14">
        <v>0</v>
      </c>
      <c r="Z185" s="5">
        <f t="shared" ca="1" si="31"/>
        <v>1</v>
      </c>
      <c r="AA185" s="1">
        <f ca="1">IF((M185&lt;&gt;Inputs!$D$13),IF($C$4&gt;'Invoice Tracker'!K185+Inputs!$G$24,1,0),0)</f>
        <v>1</v>
      </c>
      <c r="AB185" s="14">
        <v>0</v>
      </c>
      <c r="AC185" s="5">
        <f t="shared" ca="1" si="32"/>
        <v>1</v>
      </c>
      <c r="AD185" s="1">
        <f ca="1">IF((M185&lt;&gt;Inputs!$D$13),IF($C$4&gt;'Invoice Tracker'!K185+Inputs!$G$25,1,0),0)</f>
        <v>1</v>
      </c>
      <c r="AE185" s="14">
        <v>0</v>
      </c>
      <c r="AF185" s="5">
        <f t="shared" ca="1" si="33"/>
        <v>1</v>
      </c>
      <c r="AG185" s="1">
        <f ca="1">IF((M185&lt;&gt;Inputs!$D$13),IF($C$4&gt;'Invoice Tracker'!K185+Inputs!$G$26,1,0),0)</f>
        <v>1</v>
      </c>
      <c r="AH185" s="14">
        <v>0</v>
      </c>
      <c r="AI185" s="5">
        <f t="shared" ca="1" si="34"/>
        <v>1</v>
      </c>
      <c r="AJ185" s="1">
        <f ca="1">IF((M185&lt;&gt;Inputs!$D$13),IF($C$4&gt;'Invoice Tracker'!K185+Inputs!$G$27,1,0),0)</f>
        <v>1</v>
      </c>
      <c r="AK185" s="14">
        <v>0</v>
      </c>
      <c r="AL185" s="5">
        <f t="shared" ca="1" si="35"/>
        <v>1</v>
      </c>
    </row>
    <row r="186" spans="2:38" x14ac:dyDescent="0.2">
      <c r="B186" s="31" t="s">
        <v>42</v>
      </c>
      <c r="C186" s="32" t="s">
        <v>240</v>
      </c>
      <c r="D186" s="15" t="s">
        <v>42</v>
      </c>
      <c r="E186" s="31" t="s">
        <v>42</v>
      </c>
      <c r="F186" s="31" t="s">
        <v>42</v>
      </c>
      <c r="G186" s="13">
        <v>0</v>
      </c>
      <c r="H186" s="13">
        <v>0</v>
      </c>
      <c r="I186" s="14" t="s">
        <v>7</v>
      </c>
      <c r="J186" s="15"/>
      <c r="K186" s="15"/>
      <c r="L186" s="4" t="str">
        <f>IF(H186&lt;&gt;0,IF(Q186&gt;0,IF($C$4&gt;K186,Inputs!$D$7,Inputs!$D$8),Inputs!$D$9),"-")</f>
        <v>-</v>
      </c>
      <c r="M186" s="4" t="str">
        <f>IF(H186&lt;&gt;0,IF(O186=0,Inputs!$D$11,IF(AND(O186&gt;0,O186&lt;Q186),Inputs!$D$12,Inputs!$D$13)),"-")</f>
        <v>-</v>
      </c>
      <c r="N186" s="14" t="s">
        <v>199</v>
      </c>
      <c r="O186" s="13">
        <v>0</v>
      </c>
      <c r="P186" s="13" t="s">
        <v>42</v>
      </c>
      <c r="Q186" s="2">
        <f t="shared" si="29"/>
        <v>0</v>
      </c>
      <c r="R186" s="6" t="str">
        <f>IF(H186&lt;&gt;0,IF(M186&lt;&gt;Inputs!$D$13,$C$4-J186,"-"),"-")</f>
        <v>-</v>
      </c>
      <c r="S186" s="6" t="str">
        <f ca="1">IF(AND(H186&lt;&gt;0,K186&lt;$C$4),IF(M186&lt;&gt;Inputs!$D$13,$C$4-K186,"-"),"-")</f>
        <v>-</v>
      </c>
      <c r="T186" s="6" t="str">
        <f>IF(M186=Inputs!$D$9,'Invoice Tracker'!P186-'Invoice Tracker'!K186,"-")</f>
        <v>-</v>
      </c>
      <c r="U186" s="5">
        <f ca="1">IF((M186&lt;&gt;Inputs!$D$13),IF($C$4&gt;'Invoice Tracker'!K186+Inputs!$G$22,1,0),0)</f>
        <v>1</v>
      </c>
      <c r="V186" s="14">
        <v>0</v>
      </c>
      <c r="W186" s="5">
        <f t="shared" ca="1" si="30"/>
        <v>1</v>
      </c>
      <c r="X186" s="1">
        <f ca="1">IF((M186&lt;&gt;Inputs!$D$13),IF($C$4&gt;'Invoice Tracker'!K186+Inputs!$G$23,1,0),0)</f>
        <v>1</v>
      </c>
      <c r="Y186" s="14">
        <v>0</v>
      </c>
      <c r="Z186" s="5">
        <f t="shared" ca="1" si="31"/>
        <v>1</v>
      </c>
      <c r="AA186" s="1">
        <f ca="1">IF((M186&lt;&gt;Inputs!$D$13),IF($C$4&gt;'Invoice Tracker'!K186+Inputs!$G$24,1,0),0)</f>
        <v>1</v>
      </c>
      <c r="AB186" s="14">
        <v>0</v>
      </c>
      <c r="AC186" s="5">
        <f t="shared" ca="1" si="32"/>
        <v>1</v>
      </c>
      <c r="AD186" s="1">
        <f ca="1">IF((M186&lt;&gt;Inputs!$D$13),IF($C$4&gt;'Invoice Tracker'!K186+Inputs!$G$25,1,0),0)</f>
        <v>1</v>
      </c>
      <c r="AE186" s="14">
        <v>0</v>
      </c>
      <c r="AF186" s="5">
        <f t="shared" ca="1" si="33"/>
        <v>1</v>
      </c>
      <c r="AG186" s="1">
        <f ca="1">IF((M186&lt;&gt;Inputs!$D$13),IF($C$4&gt;'Invoice Tracker'!K186+Inputs!$G$26,1,0),0)</f>
        <v>1</v>
      </c>
      <c r="AH186" s="14">
        <v>0</v>
      </c>
      <c r="AI186" s="5">
        <f t="shared" ca="1" si="34"/>
        <v>1</v>
      </c>
      <c r="AJ186" s="1">
        <f ca="1">IF((M186&lt;&gt;Inputs!$D$13),IF($C$4&gt;'Invoice Tracker'!K186+Inputs!$G$27,1,0),0)</f>
        <v>1</v>
      </c>
      <c r="AK186" s="14">
        <v>0</v>
      </c>
      <c r="AL186" s="5">
        <f t="shared" ca="1" si="35"/>
        <v>1</v>
      </c>
    </row>
    <row r="187" spans="2:38" x14ac:dyDescent="0.2">
      <c r="B187" s="31" t="s">
        <v>42</v>
      </c>
      <c r="C187" s="32" t="s">
        <v>240</v>
      </c>
      <c r="D187" s="15" t="s">
        <v>42</v>
      </c>
      <c r="E187" s="31" t="s">
        <v>42</v>
      </c>
      <c r="F187" s="31" t="s">
        <v>42</v>
      </c>
      <c r="G187" s="13">
        <v>0</v>
      </c>
      <c r="H187" s="13">
        <v>0</v>
      </c>
      <c r="I187" s="14" t="s">
        <v>7</v>
      </c>
      <c r="J187" s="15"/>
      <c r="K187" s="15"/>
      <c r="L187" s="4" t="str">
        <f>IF(H187&lt;&gt;0,IF(Q187&gt;0,IF($C$4&gt;K187,Inputs!$D$7,Inputs!$D$8),Inputs!$D$9),"-")</f>
        <v>-</v>
      </c>
      <c r="M187" s="4" t="str">
        <f>IF(H187&lt;&gt;0,IF(O187=0,Inputs!$D$11,IF(AND(O187&gt;0,O187&lt;Q187),Inputs!$D$12,Inputs!$D$13)),"-")</f>
        <v>-</v>
      </c>
      <c r="N187" s="14" t="s">
        <v>199</v>
      </c>
      <c r="O187" s="13">
        <v>0</v>
      </c>
      <c r="P187" s="13" t="s">
        <v>42</v>
      </c>
      <c r="Q187" s="2">
        <f t="shared" si="29"/>
        <v>0</v>
      </c>
      <c r="R187" s="6" t="str">
        <f>IF(H187&lt;&gt;0,IF(M187&lt;&gt;Inputs!$D$13,$C$4-J187,"-"),"-")</f>
        <v>-</v>
      </c>
      <c r="S187" s="6" t="str">
        <f ca="1">IF(AND(H187&lt;&gt;0,K187&lt;$C$4),IF(M187&lt;&gt;Inputs!$D$13,$C$4-K187,"-"),"-")</f>
        <v>-</v>
      </c>
      <c r="T187" s="6" t="str">
        <f>IF(M187=Inputs!$D$9,'Invoice Tracker'!P187-'Invoice Tracker'!K187,"-")</f>
        <v>-</v>
      </c>
      <c r="U187" s="5">
        <f ca="1">IF((M187&lt;&gt;Inputs!$D$13),IF($C$4&gt;'Invoice Tracker'!K187+Inputs!$G$22,1,0),0)</f>
        <v>1</v>
      </c>
      <c r="V187" s="14">
        <v>0</v>
      </c>
      <c r="W187" s="5">
        <f t="shared" ca="1" si="30"/>
        <v>1</v>
      </c>
      <c r="X187" s="1">
        <f ca="1">IF((M187&lt;&gt;Inputs!$D$13),IF($C$4&gt;'Invoice Tracker'!K187+Inputs!$G$23,1,0),0)</f>
        <v>1</v>
      </c>
      <c r="Y187" s="14">
        <v>0</v>
      </c>
      <c r="Z187" s="5">
        <f t="shared" ca="1" si="31"/>
        <v>1</v>
      </c>
      <c r="AA187" s="1">
        <f ca="1">IF((M187&lt;&gt;Inputs!$D$13),IF($C$4&gt;'Invoice Tracker'!K187+Inputs!$G$24,1,0),0)</f>
        <v>1</v>
      </c>
      <c r="AB187" s="14">
        <v>0</v>
      </c>
      <c r="AC187" s="5">
        <f t="shared" ca="1" si="32"/>
        <v>1</v>
      </c>
      <c r="AD187" s="1">
        <f ca="1">IF((M187&lt;&gt;Inputs!$D$13),IF($C$4&gt;'Invoice Tracker'!K187+Inputs!$G$25,1,0),0)</f>
        <v>1</v>
      </c>
      <c r="AE187" s="14">
        <v>0</v>
      </c>
      <c r="AF187" s="5">
        <f t="shared" ca="1" si="33"/>
        <v>1</v>
      </c>
      <c r="AG187" s="1">
        <f ca="1">IF((M187&lt;&gt;Inputs!$D$13),IF($C$4&gt;'Invoice Tracker'!K187+Inputs!$G$26,1,0),0)</f>
        <v>1</v>
      </c>
      <c r="AH187" s="14">
        <v>0</v>
      </c>
      <c r="AI187" s="5">
        <f t="shared" ca="1" si="34"/>
        <v>1</v>
      </c>
      <c r="AJ187" s="1">
        <f ca="1">IF((M187&lt;&gt;Inputs!$D$13),IF($C$4&gt;'Invoice Tracker'!K187+Inputs!$G$27,1,0),0)</f>
        <v>1</v>
      </c>
      <c r="AK187" s="14">
        <v>0</v>
      </c>
      <c r="AL187" s="5">
        <f t="shared" ca="1" si="35"/>
        <v>1</v>
      </c>
    </row>
    <row r="188" spans="2:38" x14ac:dyDescent="0.2">
      <c r="B188" s="31" t="s">
        <v>42</v>
      </c>
      <c r="C188" s="32" t="s">
        <v>240</v>
      </c>
      <c r="D188" s="15" t="s">
        <v>42</v>
      </c>
      <c r="E188" s="31" t="s">
        <v>42</v>
      </c>
      <c r="F188" s="31" t="s">
        <v>42</v>
      </c>
      <c r="G188" s="13">
        <v>0</v>
      </c>
      <c r="H188" s="13">
        <v>0</v>
      </c>
      <c r="I188" s="14" t="s">
        <v>7</v>
      </c>
      <c r="J188" s="15"/>
      <c r="K188" s="15"/>
      <c r="L188" s="4" t="str">
        <f>IF(H188&lt;&gt;0,IF(Q188&gt;0,IF($C$4&gt;K188,Inputs!$D$7,Inputs!$D$8),Inputs!$D$9),"-")</f>
        <v>-</v>
      </c>
      <c r="M188" s="4" t="str">
        <f>IF(H188&lt;&gt;0,IF(O188=0,Inputs!$D$11,IF(AND(O188&gt;0,O188&lt;Q188),Inputs!$D$12,Inputs!$D$13)),"-")</f>
        <v>-</v>
      </c>
      <c r="N188" s="14" t="s">
        <v>199</v>
      </c>
      <c r="O188" s="13">
        <v>0</v>
      </c>
      <c r="P188" s="13" t="s">
        <v>42</v>
      </c>
      <c r="Q188" s="2">
        <f t="shared" si="29"/>
        <v>0</v>
      </c>
      <c r="R188" s="6" t="str">
        <f>IF(H188&lt;&gt;0,IF(M188&lt;&gt;Inputs!$D$13,$C$4-J188,"-"),"-")</f>
        <v>-</v>
      </c>
      <c r="S188" s="6" t="str">
        <f ca="1">IF(AND(H188&lt;&gt;0,K188&lt;$C$4),IF(M188&lt;&gt;Inputs!$D$13,$C$4-K188,"-"),"-")</f>
        <v>-</v>
      </c>
      <c r="T188" s="6" t="str">
        <f>IF(M188=Inputs!$D$9,'Invoice Tracker'!P188-'Invoice Tracker'!K188,"-")</f>
        <v>-</v>
      </c>
      <c r="U188" s="5">
        <f ca="1">IF((M188&lt;&gt;Inputs!$D$13),IF($C$4&gt;'Invoice Tracker'!K188+Inputs!$G$22,1,0),0)</f>
        <v>1</v>
      </c>
      <c r="V188" s="14">
        <v>0</v>
      </c>
      <c r="W188" s="5">
        <f t="shared" ca="1" si="30"/>
        <v>1</v>
      </c>
      <c r="X188" s="1">
        <f ca="1">IF((M188&lt;&gt;Inputs!$D$13),IF($C$4&gt;'Invoice Tracker'!K188+Inputs!$G$23,1,0),0)</f>
        <v>1</v>
      </c>
      <c r="Y188" s="14">
        <v>0</v>
      </c>
      <c r="Z188" s="5">
        <f t="shared" ca="1" si="31"/>
        <v>1</v>
      </c>
      <c r="AA188" s="1">
        <f ca="1">IF((M188&lt;&gt;Inputs!$D$13),IF($C$4&gt;'Invoice Tracker'!K188+Inputs!$G$24,1,0),0)</f>
        <v>1</v>
      </c>
      <c r="AB188" s="14">
        <v>0</v>
      </c>
      <c r="AC188" s="5">
        <f t="shared" ca="1" si="32"/>
        <v>1</v>
      </c>
      <c r="AD188" s="1">
        <f ca="1">IF((M188&lt;&gt;Inputs!$D$13),IF($C$4&gt;'Invoice Tracker'!K188+Inputs!$G$25,1,0),0)</f>
        <v>1</v>
      </c>
      <c r="AE188" s="14">
        <v>0</v>
      </c>
      <c r="AF188" s="5">
        <f t="shared" ca="1" si="33"/>
        <v>1</v>
      </c>
      <c r="AG188" s="1">
        <f ca="1">IF((M188&lt;&gt;Inputs!$D$13),IF($C$4&gt;'Invoice Tracker'!K188+Inputs!$G$26,1,0),0)</f>
        <v>1</v>
      </c>
      <c r="AH188" s="14">
        <v>0</v>
      </c>
      <c r="AI188" s="5">
        <f t="shared" ca="1" si="34"/>
        <v>1</v>
      </c>
      <c r="AJ188" s="1">
        <f ca="1">IF((M188&lt;&gt;Inputs!$D$13),IF($C$4&gt;'Invoice Tracker'!K188+Inputs!$G$27,1,0),0)</f>
        <v>1</v>
      </c>
      <c r="AK188" s="14">
        <v>0</v>
      </c>
      <c r="AL188" s="5">
        <f t="shared" ca="1" si="35"/>
        <v>1</v>
      </c>
    </row>
    <row r="189" spans="2:38" x14ac:dyDescent="0.2">
      <c r="B189" s="31" t="s">
        <v>42</v>
      </c>
      <c r="C189" s="32" t="s">
        <v>240</v>
      </c>
      <c r="D189" s="15" t="s">
        <v>42</v>
      </c>
      <c r="E189" s="31" t="s">
        <v>42</v>
      </c>
      <c r="F189" s="31" t="s">
        <v>42</v>
      </c>
      <c r="G189" s="13">
        <v>0</v>
      </c>
      <c r="H189" s="13">
        <v>0</v>
      </c>
      <c r="I189" s="14" t="s">
        <v>7</v>
      </c>
      <c r="J189" s="15"/>
      <c r="K189" s="15"/>
      <c r="L189" s="4" t="str">
        <f>IF(H189&lt;&gt;0,IF(Q189&gt;0,IF($C$4&gt;K189,Inputs!$D$7,Inputs!$D$8),Inputs!$D$9),"-")</f>
        <v>-</v>
      </c>
      <c r="M189" s="4" t="str">
        <f>IF(H189&lt;&gt;0,IF(O189=0,Inputs!$D$11,IF(AND(O189&gt;0,O189&lt;Q189),Inputs!$D$12,Inputs!$D$13)),"-")</f>
        <v>-</v>
      </c>
      <c r="N189" s="14" t="s">
        <v>199</v>
      </c>
      <c r="O189" s="13">
        <v>0</v>
      </c>
      <c r="P189" s="13" t="s">
        <v>42</v>
      </c>
      <c r="Q189" s="2">
        <f t="shared" si="29"/>
        <v>0</v>
      </c>
      <c r="R189" s="6" t="str">
        <f>IF(H189&lt;&gt;0,IF(M189&lt;&gt;Inputs!$D$13,$C$4-J189,"-"),"-")</f>
        <v>-</v>
      </c>
      <c r="S189" s="6" t="str">
        <f ca="1">IF(AND(H189&lt;&gt;0,K189&lt;$C$4),IF(M189&lt;&gt;Inputs!$D$13,$C$4-K189,"-"),"-")</f>
        <v>-</v>
      </c>
      <c r="T189" s="6" t="str">
        <f>IF(M189=Inputs!$D$9,'Invoice Tracker'!P189-'Invoice Tracker'!K189,"-")</f>
        <v>-</v>
      </c>
      <c r="U189" s="5">
        <f ca="1">IF((M189&lt;&gt;Inputs!$D$13),IF($C$4&gt;'Invoice Tracker'!K189+Inputs!$G$22,1,0),0)</f>
        <v>1</v>
      </c>
      <c r="V189" s="14">
        <v>0</v>
      </c>
      <c r="W189" s="5">
        <f t="shared" ca="1" si="30"/>
        <v>1</v>
      </c>
      <c r="X189" s="1">
        <f ca="1">IF((M189&lt;&gt;Inputs!$D$13),IF($C$4&gt;'Invoice Tracker'!K189+Inputs!$G$23,1,0),0)</f>
        <v>1</v>
      </c>
      <c r="Y189" s="14">
        <v>0</v>
      </c>
      <c r="Z189" s="5">
        <f t="shared" ca="1" si="31"/>
        <v>1</v>
      </c>
      <c r="AA189" s="1">
        <f ca="1">IF((M189&lt;&gt;Inputs!$D$13),IF($C$4&gt;'Invoice Tracker'!K189+Inputs!$G$24,1,0),0)</f>
        <v>1</v>
      </c>
      <c r="AB189" s="14">
        <v>0</v>
      </c>
      <c r="AC189" s="5">
        <f t="shared" ca="1" si="32"/>
        <v>1</v>
      </c>
      <c r="AD189" s="1">
        <f ca="1">IF((M189&lt;&gt;Inputs!$D$13),IF($C$4&gt;'Invoice Tracker'!K189+Inputs!$G$25,1,0),0)</f>
        <v>1</v>
      </c>
      <c r="AE189" s="14">
        <v>0</v>
      </c>
      <c r="AF189" s="5">
        <f t="shared" ca="1" si="33"/>
        <v>1</v>
      </c>
      <c r="AG189" s="1">
        <f ca="1">IF((M189&lt;&gt;Inputs!$D$13),IF($C$4&gt;'Invoice Tracker'!K189+Inputs!$G$26,1,0),0)</f>
        <v>1</v>
      </c>
      <c r="AH189" s="14">
        <v>0</v>
      </c>
      <c r="AI189" s="5">
        <f t="shared" ca="1" si="34"/>
        <v>1</v>
      </c>
      <c r="AJ189" s="1">
        <f ca="1">IF((M189&lt;&gt;Inputs!$D$13),IF($C$4&gt;'Invoice Tracker'!K189+Inputs!$G$27,1,0),0)</f>
        <v>1</v>
      </c>
      <c r="AK189" s="14">
        <v>0</v>
      </c>
      <c r="AL189" s="5">
        <f t="shared" ca="1" si="35"/>
        <v>1</v>
      </c>
    </row>
    <row r="190" spans="2:38" x14ac:dyDescent="0.2">
      <c r="B190" s="31" t="s">
        <v>42</v>
      </c>
      <c r="C190" s="32" t="s">
        <v>240</v>
      </c>
      <c r="D190" s="15" t="s">
        <v>42</v>
      </c>
      <c r="E190" s="31" t="s">
        <v>42</v>
      </c>
      <c r="F190" s="31" t="s">
        <v>42</v>
      </c>
      <c r="G190" s="13">
        <v>0</v>
      </c>
      <c r="H190" s="13">
        <v>0</v>
      </c>
      <c r="I190" s="14" t="s">
        <v>7</v>
      </c>
      <c r="J190" s="15"/>
      <c r="K190" s="15"/>
      <c r="L190" s="4" t="str">
        <f>IF(H190&lt;&gt;0,IF(Q190&gt;0,IF($C$4&gt;K190,Inputs!$D$7,Inputs!$D$8),Inputs!$D$9),"-")</f>
        <v>-</v>
      </c>
      <c r="M190" s="4" t="str">
        <f>IF(H190&lt;&gt;0,IF(O190=0,Inputs!$D$11,IF(AND(O190&gt;0,O190&lt;Q190),Inputs!$D$12,Inputs!$D$13)),"-")</f>
        <v>-</v>
      </c>
      <c r="N190" s="14" t="s">
        <v>199</v>
      </c>
      <c r="O190" s="13">
        <v>0</v>
      </c>
      <c r="P190" s="13" t="s">
        <v>42</v>
      </c>
      <c r="Q190" s="2">
        <f t="shared" si="29"/>
        <v>0</v>
      </c>
      <c r="R190" s="6" t="str">
        <f>IF(H190&lt;&gt;0,IF(M190&lt;&gt;Inputs!$D$13,$C$4-J190,"-"),"-")</f>
        <v>-</v>
      </c>
      <c r="S190" s="6" t="str">
        <f ca="1">IF(AND(H190&lt;&gt;0,K190&lt;$C$4),IF(M190&lt;&gt;Inputs!$D$13,$C$4-K190,"-"),"-")</f>
        <v>-</v>
      </c>
      <c r="T190" s="6" t="str">
        <f>IF(M190=Inputs!$D$9,'Invoice Tracker'!P190-'Invoice Tracker'!K190,"-")</f>
        <v>-</v>
      </c>
      <c r="U190" s="5">
        <f ca="1">IF((M190&lt;&gt;Inputs!$D$13),IF($C$4&gt;'Invoice Tracker'!K190+Inputs!$G$22,1,0),0)</f>
        <v>1</v>
      </c>
      <c r="V190" s="14">
        <v>0</v>
      </c>
      <c r="W190" s="5">
        <f t="shared" ca="1" si="30"/>
        <v>1</v>
      </c>
      <c r="X190" s="1">
        <f ca="1">IF((M190&lt;&gt;Inputs!$D$13),IF($C$4&gt;'Invoice Tracker'!K190+Inputs!$G$23,1,0),0)</f>
        <v>1</v>
      </c>
      <c r="Y190" s="14">
        <v>0</v>
      </c>
      <c r="Z190" s="5">
        <f t="shared" ca="1" si="31"/>
        <v>1</v>
      </c>
      <c r="AA190" s="1">
        <f ca="1">IF((M190&lt;&gt;Inputs!$D$13),IF($C$4&gt;'Invoice Tracker'!K190+Inputs!$G$24,1,0),0)</f>
        <v>1</v>
      </c>
      <c r="AB190" s="14">
        <v>0</v>
      </c>
      <c r="AC190" s="5">
        <f t="shared" ca="1" si="32"/>
        <v>1</v>
      </c>
      <c r="AD190" s="1">
        <f ca="1">IF((M190&lt;&gt;Inputs!$D$13),IF($C$4&gt;'Invoice Tracker'!K190+Inputs!$G$25,1,0),0)</f>
        <v>1</v>
      </c>
      <c r="AE190" s="14">
        <v>0</v>
      </c>
      <c r="AF190" s="5">
        <f t="shared" ca="1" si="33"/>
        <v>1</v>
      </c>
      <c r="AG190" s="1">
        <f ca="1">IF((M190&lt;&gt;Inputs!$D$13),IF($C$4&gt;'Invoice Tracker'!K190+Inputs!$G$26,1,0),0)</f>
        <v>1</v>
      </c>
      <c r="AH190" s="14">
        <v>0</v>
      </c>
      <c r="AI190" s="5">
        <f t="shared" ca="1" si="34"/>
        <v>1</v>
      </c>
      <c r="AJ190" s="1">
        <f ca="1">IF((M190&lt;&gt;Inputs!$D$13),IF($C$4&gt;'Invoice Tracker'!K190+Inputs!$G$27,1,0),0)</f>
        <v>1</v>
      </c>
      <c r="AK190" s="14">
        <v>0</v>
      </c>
      <c r="AL190" s="5">
        <f t="shared" ca="1" si="35"/>
        <v>1</v>
      </c>
    </row>
    <row r="191" spans="2:38" x14ac:dyDescent="0.2">
      <c r="B191" s="31" t="s">
        <v>42</v>
      </c>
      <c r="C191" s="32" t="s">
        <v>240</v>
      </c>
      <c r="D191" s="15" t="s">
        <v>42</v>
      </c>
      <c r="E191" s="31" t="s">
        <v>42</v>
      </c>
      <c r="F191" s="31" t="s">
        <v>42</v>
      </c>
      <c r="G191" s="13">
        <v>0</v>
      </c>
      <c r="H191" s="13">
        <v>0</v>
      </c>
      <c r="I191" s="14" t="s">
        <v>7</v>
      </c>
      <c r="J191" s="15"/>
      <c r="K191" s="15"/>
      <c r="L191" s="4" t="str">
        <f>IF(H191&lt;&gt;0,IF(Q191&gt;0,IF($C$4&gt;K191,Inputs!$D$7,Inputs!$D$8),Inputs!$D$9),"-")</f>
        <v>-</v>
      </c>
      <c r="M191" s="4" t="str">
        <f>IF(H191&lt;&gt;0,IF(O191=0,Inputs!$D$11,IF(AND(O191&gt;0,O191&lt;Q191),Inputs!$D$12,Inputs!$D$13)),"-")</f>
        <v>-</v>
      </c>
      <c r="N191" s="14" t="s">
        <v>199</v>
      </c>
      <c r="O191" s="13">
        <v>0</v>
      </c>
      <c r="P191" s="13" t="s">
        <v>42</v>
      </c>
      <c r="Q191" s="2">
        <f t="shared" si="29"/>
        <v>0</v>
      </c>
      <c r="R191" s="6" t="str">
        <f>IF(H191&lt;&gt;0,IF(M191&lt;&gt;Inputs!$D$13,$C$4-J191,"-"),"-")</f>
        <v>-</v>
      </c>
      <c r="S191" s="6" t="str">
        <f ca="1">IF(AND(H191&lt;&gt;0,K191&lt;$C$4),IF(M191&lt;&gt;Inputs!$D$13,$C$4-K191,"-"),"-")</f>
        <v>-</v>
      </c>
      <c r="T191" s="6" t="str">
        <f>IF(M191=Inputs!$D$9,'Invoice Tracker'!P191-'Invoice Tracker'!K191,"-")</f>
        <v>-</v>
      </c>
      <c r="U191" s="5">
        <f ca="1">IF((M191&lt;&gt;Inputs!$D$13),IF($C$4&gt;'Invoice Tracker'!K191+Inputs!$G$22,1,0),0)</f>
        <v>1</v>
      </c>
      <c r="V191" s="14">
        <v>0</v>
      </c>
      <c r="W191" s="5">
        <f t="shared" ca="1" si="30"/>
        <v>1</v>
      </c>
      <c r="X191" s="1">
        <f ca="1">IF((M191&lt;&gt;Inputs!$D$13),IF($C$4&gt;'Invoice Tracker'!K191+Inputs!$G$23,1,0),0)</f>
        <v>1</v>
      </c>
      <c r="Y191" s="14">
        <v>0</v>
      </c>
      <c r="Z191" s="5">
        <f t="shared" ca="1" si="31"/>
        <v>1</v>
      </c>
      <c r="AA191" s="1">
        <f ca="1">IF((M191&lt;&gt;Inputs!$D$13),IF($C$4&gt;'Invoice Tracker'!K191+Inputs!$G$24,1,0),0)</f>
        <v>1</v>
      </c>
      <c r="AB191" s="14">
        <v>0</v>
      </c>
      <c r="AC191" s="5">
        <f t="shared" ca="1" si="32"/>
        <v>1</v>
      </c>
      <c r="AD191" s="1">
        <f ca="1">IF((M191&lt;&gt;Inputs!$D$13),IF($C$4&gt;'Invoice Tracker'!K191+Inputs!$G$25,1,0),0)</f>
        <v>1</v>
      </c>
      <c r="AE191" s="14">
        <v>0</v>
      </c>
      <c r="AF191" s="5">
        <f t="shared" ca="1" si="33"/>
        <v>1</v>
      </c>
      <c r="AG191" s="1">
        <f ca="1">IF((M191&lt;&gt;Inputs!$D$13),IF($C$4&gt;'Invoice Tracker'!K191+Inputs!$G$26,1,0),0)</f>
        <v>1</v>
      </c>
      <c r="AH191" s="14">
        <v>0</v>
      </c>
      <c r="AI191" s="5">
        <f t="shared" ca="1" si="34"/>
        <v>1</v>
      </c>
      <c r="AJ191" s="1">
        <f ca="1">IF((M191&lt;&gt;Inputs!$D$13),IF($C$4&gt;'Invoice Tracker'!K191+Inputs!$G$27,1,0),0)</f>
        <v>1</v>
      </c>
      <c r="AK191" s="14">
        <v>0</v>
      </c>
      <c r="AL191" s="5">
        <f t="shared" ca="1" si="35"/>
        <v>1</v>
      </c>
    </row>
    <row r="192" spans="2:38" x14ac:dyDescent="0.2">
      <c r="B192" s="31" t="s">
        <v>42</v>
      </c>
      <c r="C192" s="32" t="s">
        <v>240</v>
      </c>
      <c r="D192" s="15" t="s">
        <v>42</v>
      </c>
      <c r="E192" s="31" t="s">
        <v>42</v>
      </c>
      <c r="F192" s="31" t="s">
        <v>42</v>
      </c>
      <c r="G192" s="13">
        <v>0</v>
      </c>
      <c r="H192" s="13">
        <v>0</v>
      </c>
      <c r="I192" s="14" t="s">
        <v>7</v>
      </c>
      <c r="J192" s="15"/>
      <c r="K192" s="15"/>
      <c r="L192" s="4" t="str">
        <f>IF(H192&lt;&gt;0,IF(Q192&gt;0,IF($C$4&gt;K192,Inputs!$D$7,Inputs!$D$8),Inputs!$D$9),"-")</f>
        <v>-</v>
      </c>
      <c r="M192" s="4" t="str">
        <f>IF(H192&lt;&gt;0,IF(O192=0,Inputs!$D$11,IF(AND(O192&gt;0,O192&lt;Q192),Inputs!$D$12,Inputs!$D$13)),"-")</f>
        <v>-</v>
      </c>
      <c r="N192" s="14" t="s">
        <v>199</v>
      </c>
      <c r="O192" s="13">
        <v>0</v>
      </c>
      <c r="P192" s="13" t="s">
        <v>42</v>
      </c>
      <c r="Q192" s="2">
        <f t="shared" si="29"/>
        <v>0</v>
      </c>
      <c r="R192" s="6" t="str">
        <f>IF(H192&lt;&gt;0,IF(M192&lt;&gt;Inputs!$D$13,$C$4-J192,"-"),"-")</f>
        <v>-</v>
      </c>
      <c r="S192" s="6" t="str">
        <f ca="1">IF(AND(H192&lt;&gt;0,K192&lt;$C$4),IF(M192&lt;&gt;Inputs!$D$13,$C$4-K192,"-"),"-")</f>
        <v>-</v>
      </c>
      <c r="T192" s="6" t="str">
        <f>IF(M192=Inputs!$D$9,'Invoice Tracker'!P192-'Invoice Tracker'!K192,"-")</f>
        <v>-</v>
      </c>
      <c r="U192" s="5">
        <f ca="1">IF((M192&lt;&gt;Inputs!$D$13),IF($C$4&gt;'Invoice Tracker'!K192+Inputs!$G$22,1,0),0)</f>
        <v>1</v>
      </c>
      <c r="V192" s="14">
        <v>0</v>
      </c>
      <c r="W192" s="5">
        <f t="shared" ca="1" si="30"/>
        <v>1</v>
      </c>
      <c r="X192" s="1">
        <f ca="1">IF((M192&lt;&gt;Inputs!$D$13),IF($C$4&gt;'Invoice Tracker'!K192+Inputs!$G$23,1,0),0)</f>
        <v>1</v>
      </c>
      <c r="Y192" s="14">
        <v>0</v>
      </c>
      <c r="Z192" s="5">
        <f t="shared" ca="1" si="31"/>
        <v>1</v>
      </c>
      <c r="AA192" s="1">
        <f ca="1">IF((M192&lt;&gt;Inputs!$D$13),IF($C$4&gt;'Invoice Tracker'!K192+Inputs!$G$24,1,0),0)</f>
        <v>1</v>
      </c>
      <c r="AB192" s="14">
        <v>0</v>
      </c>
      <c r="AC192" s="5">
        <f t="shared" ca="1" si="32"/>
        <v>1</v>
      </c>
      <c r="AD192" s="1">
        <f ca="1">IF((M192&lt;&gt;Inputs!$D$13),IF($C$4&gt;'Invoice Tracker'!K192+Inputs!$G$25,1,0),0)</f>
        <v>1</v>
      </c>
      <c r="AE192" s="14">
        <v>0</v>
      </c>
      <c r="AF192" s="5">
        <f t="shared" ca="1" si="33"/>
        <v>1</v>
      </c>
      <c r="AG192" s="1">
        <f ca="1">IF((M192&lt;&gt;Inputs!$D$13),IF($C$4&gt;'Invoice Tracker'!K192+Inputs!$G$26,1,0),0)</f>
        <v>1</v>
      </c>
      <c r="AH192" s="14">
        <v>0</v>
      </c>
      <c r="AI192" s="5">
        <f t="shared" ca="1" si="34"/>
        <v>1</v>
      </c>
      <c r="AJ192" s="1">
        <f ca="1">IF((M192&lt;&gt;Inputs!$D$13),IF($C$4&gt;'Invoice Tracker'!K192+Inputs!$G$27,1,0),0)</f>
        <v>1</v>
      </c>
      <c r="AK192" s="14">
        <v>0</v>
      </c>
      <c r="AL192" s="5">
        <f t="shared" ca="1" si="35"/>
        <v>1</v>
      </c>
    </row>
    <row r="193" spans="2:38" x14ac:dyDescent="0.2">
      <c r="B193" s="31" t="s">
        <v>42</v>
      </c>
      <c r="C193" s="32" t="s">
        <v>240</v>
      </c>
      <c r="D193" s="15" t="s">
        <v>42</v>
      </c>
      <c r="E193" s="31" t="s">
        <v>42</v>
      </c>
      <c r="F193" s="31" t="s">
        <v>42</v>
      </c>
      <c r="G193" s="13">
        <v>0</v>
      </c>
      <c r="H193" s="13">
        <v>0</v>
      </c>
      <c r="I193" s="14" t="s">
        <v>7</v>
      </c>
      <c r="J193" s="15"/>
      <c r="K193" s="15"/>
      <c r="L193" s="4" t="str">
        <f>IF(H193&lt;&gt;0,IF(Q193&gt;0,IF($C$4&gt;K193,Inputs!$D$7,Inputs!$D$8),Inputs!$D$9),"-")</f>
        <v>-</v>
      </c>
      <c r="M193" s="4" t="str">
        <f>IF(H193&lt;&gt;0,IF(O193=0,Inputs!$D$11,IF(AND(O193&gt;0,O193&lt;Q193),Inputs!$D$12,Inputs!$D$13)),"-")</f>
        <v>-</v>
      </c>
      <c r="N193" s="14" t="s">
        <v>199</v>
      </c>
      <c r="O193" s="13">
        <v>0</v>
      </c>
      <c r="P193" s="13" t="s">
        <v>42</v>
      </c>
      <c r="Q193" s="2">
        <f t="shared" si="29"/>
        <v>0</v>
      </c>
      <c r="R193" s="6" t="str">
        <f>IF(H193&lt;&gt;0,IF(M193&lt;&gt;Inputs!$D$13,$C$4-J193,"-"),"-")</f>
        <v>-</v>
      </c>
      <c r="S193" s="6" t="str">
        <f ca="1">IF(AND(H193&lt;&gt;0,K193&lt;$C$4),IF(M193&lt;&gt;Inputs!$D$13,$C$4-K193,"-"),"-")</f>
        <v>-</v>
      </c>
      <c r="T193" s="6" t="str">
        <f>IF(M193=Inputs!$D$9,'Invoice Tracker'!P193-'Invoice Tracker'!K193,"-")</f>
        <v>-</v>
      </c>
      <c r="U193" s="5">
        <f ca="1">IF((M193&lt;&gt;Inputs!$D$13),IF($C$4&gt;'Invoice Tracker'!K193+Inputs!$G$22,1,0),0)</f>
        <v>1</v>
      </c>
      <c r="V193" s="14">
        <v>0</v>
      </c>
      <c r="W193" s="5">
        <f t="shared" ca="1" si="30"/>
        <v>1</v>
      </c>
      <c r="X193" s="1">
        <f ca="1">IF((M193&lt;&gt;Inputs!$D$13),IF($C$4&gt;'Invoice Tracker'!K193+Inputs!$G$23,1,0),0)</f>
        <v>1</v>
      </c>
      <c r="Y193" s="14">
        <v>0</v>
      </c>
      <c r="Z193" s="5">
        <f t="shared" ca="1" si="31"/>
        <v>1</v>
      </c>
      <c r="AA193" s="1">
        <f ca="1">IF((M193&lt;&gt;Inputs!$D$13),IF($C$4&gt;'Invoice Tracker'!K193+Inputs!$G$24,1,0),0)</f>
        <v>1</v>
      </c>
      <c r="AB193" s="14">
        <v>0</v>
      </c>
      <c r="AC193" s="5">
        <f t="shared" ca="1" si="32"/>
        <v>1</v>
      </c>
      <c r="AD193" s="1">
        <f ca="1">IF((M193&lt;&gt;Inputs!$D$13),IF($C$4&gt;'Invoice Tracker'!K193+Inputs!$G$25,1,0),0)</f>
        <v>1</v>
      </c>
      <c r="AE193" s="14">
        <v>0</v>
      </c>
      <c r="AF193" s="5">
        <f t="shared" ca="1" si="33"/>
        <v>1</v>
      </c>
      <c r="AG193" s="1">
        <f ca="1">IF((M193&lt;&gt;Inputs!$D$13),IF($C$4&gt;'Invoice Tracker'!K193+Inputs!$G$26,1,0),0)</f>
        <v>1</v>
      </c>
      <c r="AH193" s="14">
        <v>0</v>
      </c>
      <c r="AI193" s="5">
        <f t="shared" ca="1" si="34"/>
        <v>1</v>
      </c>
      <c r="AJ193" s="1">
        <f ca="1">IF((M193&lt;&gt;Inputs!$D$13),IF($C$4&gt;'Invoice Tracker'!K193+Inputs!$G$27,1,0),0)</f>
        <v>1</v>
      </c>
      <c r="AK193" s="14">
        <v>0</v>
      </c>
      <c r="AL193" s="5">
        <f t="shared" ca="1" si="35"/>
        <v>1</v>
      </c>
    </row>
    <row r="194" spans="2:38" x14ac:dyDescent="0.2">
      <c r="B194" s="31" t="s">
        <v>42</v>
      </c>
      <c r="C194" s="32" t="s">
        <v>240</v>
      </c>
      <c r="D194" s="15" t="s">
        <v>42</v>
      </c>
      <c r="E194" s="31" t="s">
        <v>42</v>
      </c>
      <c r="F194" s="31" t="s">
        <v>42</v>
      </c>
      <c r="G194" s="13">
        <v>0</v>
      </c>
      <c r="H194" s="13">
        <v>0</v>
      </c>
      <c r="I194" s="14" t="s">
        <v>7</v>
      </c>
      <c r="J194" s="15"/>
      <c r="K194" s="15"/>
      <c r="L194" s="4" t="str">
        <f>IF(H194&lt;&gt;0,IF(Q194&gt;0,IF($C$4&gt;K194,Inputs!$D$7,Inputs!$D$8),Inputs!$D$9),"-")</f>
        <v>-</v>
      </c>
      <c r="M194" s="4" t="str">
        <f>IF(H194&lt;&gt;0,IF(O194=0,Inputs!$D$11,IF(AND(O194&gt;0,O194&lt;Q194),Inputs!$D$12,Inputs!$D$13)),"-")</f>
        <v>-</v>
      </c>
      <c r="N194" s="14" t="s">
        <v>199</v>
      </c>
      <c r="O194" s="13">
        <v>0</v>
      </c>
      <c r="P194" s="13" t="s">
        <v>42</v>
      </c>
      <c r="Q194" s="2">
        <f t="shared" si="29"/>
        <v>0</v>
      </c>
      <c r="R194" s="6" t="str">
        <f>IF(H194&lt;&gt;0,IF(M194&lt;&gt;Inputs!$D$13,$C$4-J194,"-"),"-")</f>
        <v>-</v>
      </c>
      <c r="S194" s="6" t="str">
        <f ca="1">IF(AND(H194&lt;&gt;0,K194&lt;$C$4),IF(M194&lt;&gt;Inputs!$D$13,$C$4-K194,"-"),"-")</f>
        <v>-</v>
      </c>
      <c r="T194" s="6" t="str">
        <f>IF(M194=Inputs!$D$9,'Invoice Tracker'!P194-'Invoice Tracker'!K194,"-")</f>
        <v>-</v>
      </c>
      <c r="U194" s="5">
        <f ca="1">IF((M194&lt;&gt;Inputs!$D$13),IF($C$4&gt;'Invoice Tracker'!K194+Inputs!$G$22,1,0),0)</f>
        <v>1</v>
      </c>
      <c r="V194" s="14">
        <v>0</v>
      </c>
      <c r="W194" s="5">
        <f t="shared" ca="1" si="30"/>
        <v>1</v>
      </c>
      <c r="X194" s="1">
        <f ca="1">IF((M194&lt;&gt;Inputs!$D$13),IF($C$4&gt;'Invoice Tracker'!K194+Inputs!$G$23,1,0),0)</f>
        <v>1</v>
      </c>
      <c r="Y194" s="14">
        <v>0</v>
      </c>
      <c r="Z194" s="5">
        <f t="shared" ca="1" si="31"/>
        <v>1</v>
      </c>
      <c r="AA194" s="1">
        <f ca="1">IF((M194&lt;&gt;Inputs!$D$13),IF($C$4&gt;'Invoice Tracker'!K194+Inputs!$G$24,1,0),0)</f>
        <v>1</v>
      </c>
      <c r="AB194" s="14">
        <v>0</v>
      </c>
      <c r="AC194" s="5">
        <f t="shared" ca="1" si="32"/>
        <v>1</v>
      </c>
      <c r="AD194" s="1">
        <f ca="1">IF((M194&lt;&gt;Inputs!$D$13),IF($C$4&gt;'Invoice Tracker'!K194+Inputs!$G$25,1,0),0)</f>
        <v>1</v>
      </c>
      <c r="AE194" s="14">
        <v>0</v>
      </c>
      <c r="AF194" s="5">
        <f t="shared" ca="1" si="33"/>
        <v>1</v>
      </c>
      <c r="AG194" s="1">
        <f ca="1">IF((M194&lt;&gt;Inputs!$D$13),IF($C$4&gt;'Invoice Tracker'!K194+Inputs!$G$26,1,0),0)</f>
        <v>1</v>
      </c>
      <c r="AH194" s="14">
        <v>0</v>
      </c>
      <c r="AI194" s="5">
        <f t="shared" ca="1" si="34"/>
        <v>1</v>
      </c>
      <c r="AJ194" s="1">
        <f ca="1">IF((M194&lt;&gt;Inputs!$D$13),IF($C$4&gt;'Invoice Tracker'!K194+Inputs!$G$27,1,0),0)</f>
        <v>1</v>
      </c>
      <c r="AK194" s="14">
        <v>0</v>
      </c>
      <c r="AL194" s="5">
        <f t="shared" ca="1" si="35"/>
        <v>1</v>
      </c>
    </row>
    <row r="195" spans="2:38" x14ac:dyDescent="0.2">
      <c r="B195" s="31" t="s">
        <v>42</v>
      </c>
      <c r="C195" s="32" t="s">
        <v>240</v>
      </c>
      <c r="D195" s="15" t="s">
        <v>42</v>
      </c>
      <c r="E195" s="31" t="s">
        <v>42</v>
      </c>
      <c r="F195" s="31" t="s">
        <v>42</v>
      </c>
      <c r="G195" s="13">
        <v>0</v>
      </c>
      <c r="H195" s="13">
        <v>0</v>
      </c>
      <c r="I195" s="14" t="s">
        <v>7</v>
      </c>
      <c r="J195" s="15"/>
      <c r="K195" s="15"/>
      <c r="L195" s="4" t="str">
        <f>IF(H195&lt;&gt;0,IF(Q195&gt;0,IF($C$4&gt;K195,Inputs!$D$7,Inputs!$D$8),Inputs!$D$9),"-")</f>
        <v>-</v>
      </c>
      <c r="M195" s="4" t="str">
        <f>IF(H195&lt;&gt;0,IF(O195=0,Inputs!$D$11,IF(AND(O195&gt;0,O195&lt;Q195),Inputs!$D$12,Inputs!$D$13)),"-")</f>
        <v>-</v>
      </c>
      <c r="N195" s="14" t="s">
        <v>199</v>
      </c>
      <c r="O195" s="13">
        <v>0</v>
      </c>
      <c r="P195" s="13" t="s">
        <v>42</v>
      </c>
      <c r="Q195" s="2">
        <f t="shared" si="29"/>
        <v>0</v>
      </c>
      <c r="R195" s="6" t="str">
        <f>IF(H195&lt;&gt;0,IF(M195&lt;&gt;Inputs!$D$13,$C$4-J195,"-"),"-")</f>
        <v>-</v>
      </c>
      <c r="S195" s="6" t="str">
        <f ca="1">IF(AND(H195&lt;&gt;0,K195&lt;$C$4),IF(M195&lt;&gt;Inputs!$D$13,$C$4-K195,"-"),"-")</f>
        <v>-</v>
      </c>
      <c r="T195" s="6" t="str">
        <f>IF(M195=Inputs!$D$9,'Invoice Tracker'!P195-'Invoice Tracker'!K195,"-")</f>
        <v>-</v>
      </c>
      <c r="U195" s="5">
        <f ca="1">IF((M195&lt;&gt;Inputs!$D$13),IF($C$4&gt;'Invoice Tracker'!K195+Inputs!$G$22,1,0),0)</f>
        <v>1</v>
      </c>
      <c r="V195" s="14">
        <v>0</v>
      </c>
      <c r="W195" s="5">
        <f t="shared" ca="1" si="30"/>
        <v>1</v>
      </c>
      <c r="X195" s="1">
        <f ca="1">IF((M195&lt;&gt;Inputs!$D$13),IF($C$4&gt;'Invoice Tracker'!K195+Inputs!$G$23,1,0),0)</f>
        <v>1</v>
      </c>
      <c r="Y195" s="14">
        <v>0</v>
      </c>
      <c r="Z195" s="5">
        <f t="shared" ca="1" si="31"/>
        <v>1</v>
      </c>
      <c r="AA195" s="1">
        <f ca="1">IF((M195&lt;&gt;Inputs!$D$13),IF($C$4&gt;'Invoice Tracker'!K195+Inputs!$G$24,1,0),0)</f>
        <v>1</v>
      </c>
      <c r="AB195" s="14">
        <v>0</v>
      </c>
      <c r="AC195" s="5">
        <f t="shared" ca="1" si="32"/>
        <v>1</v>
      </c>
      <c r="AD195" s="1">
        <f ca="1">IF((M195&lt;&gt;Inputs!$D$13),IF($C$4&gt;'Invoice Tracker'!K195+Inputs!$G$25,1,0),0)</f>
        <v>1</v>
      </c>
      <c r="AE195" s="14">
        <v>0</v>
      </c>
      <c r="AF195" s="5">
        <f t="shared" ca="1" si="33"/>
        <v>1</v>
      </c>
      <c r="AG195" s="1">
        <f ca="1">IF((M195&lt;&gt;Inputs!$D$13),IF($C$4&gt;'Invoice Tracker'!K195+Inputs!$G$26,1,0),0)</f>
        <v>1</v>
      </c>
      <c r="AH195" s="14">
        <v>0</v>
      </c>
      <c r="AI195" s="5">
        <f t="shared" ca="1" si="34"/>
        <v>1</v>
      </c>
      <c r="AJ195" s="1">
        <f ca="1">IF((M195&lt;&gt;Inputs!$D$13),IF($C$4&gt;'Invoice Tracker'!K195+Inputs!$G$27,1,0),0)</f>
        <v>1</v>
      </c>
      <c r="AK195" s="14">
        <v>0</v>
      </c>
      <c r="AL195" s="5">
        <f t="shared" ca="1" si="35"/>
        <v>1</v>
      </c>
    </row>
    <row r="196" spans="2:38" x14ac:dyDescent="0.2">
      <c r="B196" s="31" t="s">
        <v>42</v>
      </c>
      <c r="C196" s="32" t="s">
        <v>240</v>
      </c>
      <c r="D196" s="15" t="s">
        <v>42</v>
      </c>
      <c r="E196" s="31" t="s">
        <v>42</v>
      </c>
      <c r="F196" s="31" t="s">
        <v>42</v>
      </c>
      <c r="G196" s="13">
        <v>0</v>
      </c>
      <c r="H196" s="13">
        <v>0</v>
      </c>
      <c r="I196" s="14" t="s">
        <v>7</v>
      </c>
      <c r="J196" s="15"/>
      <c r="K196" s="15"/>
      <c r="L196" s="4" t="str">
        <f>IF(H196&lt;&gt;0,IF(Q196&gt;0,IF($C$4&gt;K196,Inputs!$D$7,Inputs!$D$8),Inputs!$D$9),"-")</f>
        <v>-</v>
      </c>
      <c r="M196" s="4" t="str">
        <f>IF(H196&lt;&gt;0,IF(O196=0,Inputs!$D$11,IF(AND(O196&gt;0,O196&lt;Q196),Inputs!$D$12,Inputs!$D$13)),"-")</f>
        <v>-</v>
      </c>
      <c r="N196" s="14" t="s">
        <v>199</v>
      </c>
      <c r="O196" s="13">
        <v>0</v>
      </c>
      <c r="P196" s="13" t="s">
        <v>42</v>
      </c>
      <c r="Q196" s="2">
        <f t="shared" si="29"/>
        <v>0</v>
      </c>
      <c r="R196" s="6" t="str">
        <f>IF(H196&lt;&gt;0,IF(M196&lt;&gt;Inputs!$D$13,$C$4-J196,"-"),"-")</f>
        <v>-</v>
      </c>
      <c r="S196" s="6" t="str">
        <f ca="1">IF(AND(H196&lt;&gt;0,K196&lt;$C$4),IF(M196&lt;&gt;Inputs!$D$13,$C$4-K196,"-"),"-")</f>
        <v>-</v>
      </c>
      <c r="T196" s="6" t="str">
        <f>IF(M196=Inputs!$D$9,'Invoice Tracker'!P196-'Invoice Tracker'!K196,"-")</f>
        <v>-</v>
      </c>
      <c r="U196" s="5">
        <f ca="1">IF((M196&lt;&gt;Inputs!$D$13),IF($C$4&gt;'Invoice Tracker'!K196+Inputs!$G$22,1,0),0)</f>
        <v>1</v>
      </c>
      <c r="V196" s="14">
        <v>0</v>
      </c>
      <c r="W196" s="5">
        <f t="shared" ca="1" si="30"/>
        <v>1</v>
      </c>
      <c r="X196" s="1">
        <f ca="1">IF((M196&lt;&gt;Inputs!$D$13),IF($C$4&gt;'Invoice Tracker'!K196+Inputs!$G$23,1,0),0)</f>
        <v>1</v>
      </c>
      <c r="Y196" s="14">
        <v>0</v>
      </c>
      <c r="Z196" s="5">
        <f t="shared" ca="1" si="31"/>
        <v>1</v>
      </c>
      <c r="AA196" s="1">
        <f ca="1">IF((M196&lt;&gt;Inputs!$D$13),IF($C$4&gt;'Invoice Tracker'!K196+Inputs!$G$24,1,0),0)</f>
        <v>1</v>
      </c>
      <c r="AB196" s="14">
        <v>0</v>
      </c>
      <c r="AC196" s="5">
        <f t="shared" ca="1" si="32"/>
        <v>1</v>
      </c>
      <c r="AD196" s="1">
        <f ca="1">IF((M196&lt;&gt;Inputs!$D$13),IF($C$4&gt;'Invoice Tracker'!K196+Inputs!$G$25,1,0),0)</f>
        <v>1</v>
      </c>
      <c r="AE196" s="14">
        <v>0</v>
      </c>
      <c r="AF196" s="5">
        <f t="shared" ca="1" si="33"/>
        <v>1</v>
      </c>
      <c r="AG196" s="1">
        <f ca="1">IF((M196&lt;&gt;Inputs!$D$13),IF($C$4&gt;'Invoice Tracker'!K196+Inputs!$G$26,1,0),0)</f>
        <v>1</v>
      </c>
      <c r="AH196" s="14">
        <v>0</v>
      </c>
      <c r="AI196" s="5">
        <f t="shared" ca="1" si="34"/>
        <v>1</v>
      </c>
      <c r="AJ196" s="1">
        <f ca="1">IF((M196&lt;&gt;Inputs!$D$13),IF($C$4&gt;'Invoice Tracker'!K196+Inputs!$G$27,1,0),0)</f>
        <v>1</v>
      </c>
      <c r="AK196" s="14">
        <v>0</v>
      </c>
      <c r="AL196" s="5">
        <f t="shared" ca="1" si="35"/>
        <v>1</v>
      </c>
    </row>
    <row r="197" spans="2:38" x14ac:dyDescent="0.2">
      <c r="B197" s="31" t="s">
        <v>42</v>
      </c>
      <c r="C197" s="32" t="s">
        <v>240</v>
      </c>
      <c r="D197" s="15" t="s">
        <v>42</v>
      </c>
      <c r="E197" s="31" t="s">
        <v>42</v>
      </c>
      <c r="F197" s="31" t="s">
        <v>42</v>
      </c>
      <c r="G197" s="13">
        <v>0</v>
      </c>
      <c r="H197" s="13">
        <v>0</v>
      </c>
      <c r="I197" s="14" t="s">
        <v>7</v>
      </c>
      <c r="J197" s="15"/>
      <c r="K197" s="15"/>
      <c r="L197" s="4" t="str">
        <f>IF(H197&lt;&gt;0,IF(Q197&gt;0,IF($C$4&gt;K197,Inputs!$D$7,Inputs!$D$8),Inputs!$D$9),"-")</f>
        <v>-</v>
      </c>
      <c r="M197" s="4" t="str">
        <f>IF(H197&lt;&gt;0,IF(O197=0,Inputs!$D$11,IF(AND(O197&gt;0,O197&lt;Q197),Inputs!$D$12,Inputs!$D$13)),"-")</f>
        <v>-</v>
      </c>
      <c r="N197" s="14" t="s">
        <v>199</v>
      </c>
      <c r="O197" s="13">
        <v>0</v>
      </c>
      <c r="P197" s="13" t="s">
        <v>42</v>
      </c>
      <c r="Q197" s="2">
        <f t="shared" si="29"/>
        <v>0</v>
      </c>
      <c r="R197" s="6" t="str">
        <f>IF(H197&lt;&gt;0,IF(M197&lt;&gt;Inputs!$D$13,$C$4-J197,"-"),"-")</f>
        <v>-</v>
      </c>
      <c r="S197" s="6" t="str">
        <f ca="1">IF(AND(H197&lt;&gt;0,K197&lt;$C$4),IF(M197&lt;&gt;Inputs!$D$13,$C$4-K197,"-"),"-")</f>
        <v>-</v>
      </c>
      <c r="T197" s="6" t="str">
        <f>IF(M197=Inputs!$D$9,'Invoice Tracker'!P197-'Invoice Tracker'!K197,"-")</f>
        <v>-</v>
      </c>
      <c r="U197" s="5">
        <f ca="1">IF((M197&lt;&gt;Inputs!$D$13),IF($C$4&gt;'Invoice Tracker'!K197+Inputs!$G$22,1,0),0)</f>
        <v>1</v>
      </c>
      <c r="V197" s="14">
        <v>0</v>
      </c>
      <c r="W197" s="5">
        <f t="shared" ca="1" si="30"/>
        <v>1</v>
      </c>
      <c r="X197" s="1">
        <f ca="1">IF((M197&lt;&gt;Inputs!$D$13),IF($C$4&gt;'Invoice Tracker'!K197+Inputs!$G$23,1,0),0)</f>
        <v>1</v>
      </c>
      <c r="Y197" s="14">
        <v>0</v>
      </c>
      <c r="Z197" s="5">
        <f t="shared" ca="1" si="31"/>
        <v>1</v>
      </c>
      <c r="AA197" s="1">
        <f ca="1">IF((M197&lt;&gt;Inputs!$D$13),IF($C$4&gt;'Invoice Tracker'!K197+Inputs!$G$24,1,0),0)</f>
        <v>1</v>
      </c>
      <c r="AB197" s="14">
        <v>0</v>
      </c>
      <c r="AC197" s="5">
        <f t="shared" ca="1" si="32"/>
        <v>1</v>
      </c>
      <c r="AD197" s="1">
        <f ca="1">IF((M197&lt;&gt;Inputs!$D$13),IF($C$4&gt;'Invoice Tracker'!K197+Inputs!$G$25,1,0),0)</f>
        <v>1</v>
      </c>
      <c r="AE197" s="14">
        <v>0</v>
      </c>
      <c r="AF197" s="5">
        <f t="shared" ca="1" si="33"/>
        <v>1</v>
      </c>
      <c r="AG197" s="1">
        <f ca="1">IF((M197&lt;&gt;Inputs!$D$13),IF($C$4&gt;'Invoice Tracker'!K197+Inputs!$G$26,1,0),0)</f>
        <v>1</v>
      </c>
      <c r="AH197" s="14">
        <v>0</v>
      </c>
      <c r="AI197" s="5">
        <f t="shared" ca="1" si="34"/>
        <v>1</v>
      </c>
      <c r="AJ197" s="1">
        <f ca="1">IF((M197&lt;&gt;Inputs!$D$13),IF($C$4&gt;'Invoice Tracker'!K197+Inputs!$G$27,1,0),0)</f>
        <v>1</v>
      </c>
      <c r="AK197" s="14">
        <v>0</v>
      </c>
      <c r="AL197" s="5">
        <f t="shared" ca="1" si="35"/>
        <v>1</v>
      </c>
    </row>
    <row r="198" spans="2:38" x14ac:dyDescent="0.2">
      <c r="B198" s="31" t="s">
        <v>42</v>
      </c>
      <c r="C198" s="32" t="s">
        <v>240</v>
      </c>
      <c r="D198" s="15" t="s">
        <v>42</v>
      </c>
      <c r="E198" s="31" t="s">
        <v>42</v>
      </c>
      <c r="F198" s="31" t="s">
        <v>42</v>
      </c>
      <c r="G198" s="13">
        <v>0</v>
      </c>
      <c r="H198" s="13">
        <v>0</v>
      </c>
      <c r="I198" s="14" t="s">
        <v>7</v>
      </c>
      <c r="J198" s="15"/>
      <c r="K198" s="15"/>
      <c r="L198" s="4" t="str">
        <f>IF(H198&lt;&gt;0,IF(Q198&gt;0,IF($C$4&gt;K198,Inputs!$D$7,Inputs!$D$8),Inputs!$D$9),"-")</f>
        <v>-</v>
      </c>
      <c r="M198" s="4" t="str">
        <f>IF(H198&lt;&gt;0,IF(O198=0,Inputs!$D$11,IF(AND(O198&gt;0,O198&lt;Q198),Inputs!$D$12,Inputs!$D$13)),"-")</f>
        <v>-</v>
      </c>
      <c r="N198" s="14" t="s">
        <v>199</v>
      </c>
      <c r="O198" s="13">
        <v>0</v>
      </c>
      <c r="P198" s="13" t="s">
        <v>42</v>
      </c>
      <c r="Q198" s="2">
        <f t="shared" si="29"/>
        <v>0</v>
      </c>
      <c r="R198" s="6" t="str">
        <f>IF(H198&lt;&gt;0,IF(M198&lt;&gt;Inputs!$D$13,$C$4-J198,"-"),"-")</f>
        <v>-</v>
      </c>
      <c r="S198" s="6" t="str">
        <f ca="1">IF(AND(H198&lt;&gt;0,K198&lt;$C$4),IF(M198&lt;&gt;Inputs!$D$13,$C$4-K198,"-"),"-")</f>
        <v>-</v>
      </c>
      <c r="T198" s="6" t="str">
        <f>IF(M198=Inputs!$D$9,'Invoice Tracker'!P198-'Invoice Tracker'!K198,"-")</f>
        <v>-</v>
      </c>
      <c r="U198" s="5">
        <f ca="1">IF((M198&lt;&gt;Inputs!$D$13),IF($C$4&gt;'Invoice Tracker'!K198+Inputs!$G$22,1,0),0)</f>
        <v>1</v>
      </c>
      <c r="V198" s="14">
        <v>0</v>
      </c>
      <c r="W198" s="5">
        <f t="shared" ca="1" si="30"/>
        <v>1</v>
      </c>
      <c r="X198" s="1">
        <f ca="1">IF((M198&lt;&gt;Inputs!$D$13),IF($C$4&gt;'Invoice Tracker'!K198+Inputs!$G$23,1,0),0)</f>
        <v>1</v>
      </c>
      <c r="Y198" s="14">
        <v>0</v>
      </c>
      <c r="Z198" s="5">
        <f t="shared" ca="1" si="31"/>
        <v>1</v>
      </c>
      <c r="AA198" s="1">
        <f ca="1">IF((M198&lt;&gt;Inputs!$D$13),IF($C$4&gt;'Invoice Tracker'!K198+Inputs!$G$24,1,0),0)</f>
        <v>1</v>
      </c>
      <c r="AB198" s="14">
        <v>0</v>
      </c>
      <c r="AC198" s="5">
        <f t="shared" ca="1" si="32"/>
        <v>1</v>
      </c>
      <c r="AD198" s="1">
        <f ca="1">IF((M198&lt;&gt;Inputs!$D$13),IF($C$4&gt;'Invoice Tracker'!K198+Inputs!$G$25,1,0),0)</f>
        <v>1</v>
      </c>
      <c r="AE198" s="14">
        <v>0</v>
      </c>
      <c r="AF198" s="5">
        <f t="shared" ca="1" si="33"/>
        <v>1</v>
      </c>
      <c r="AG198" s="1">
        <f ca="1">IF((M198&lt;&gt;Inputs!$D$13),IF($C$4&gt;'Invoice Tracker'!K198+Inputs!$G$26,1,0),0)</f>
        <v>1</v>
      </c>
      <c r="AH198" s="14">
        <v>0</v>
      </c>
      <c r="AI198" s="5">
        <f t="shared" ca="1" si="34"/>
        <v>1</v>
      </c>
      <c r="AJ198" s="1">
        <f ca="1">IF((M198&lt;&gt;Inputs!$D$13),IF($C$4&gt;'Invoice Tracker'!K198+Inputs!$G$27,1,0),0)</f>
        <v>1</v>
      </c>
      <c r="AK198" s="14">
        <v>0</v>
      </c>
      <c r="AL198" s="5">
        <f t="shared" ca="1" si="35"/>
        <v>1</v>
      </c>
    </row>
    <row r="199" spans="2:38" x14ac:dyDescent="0.2">
      <c r="B199" s="31" t="s">
        <v>42</v>
      </c>
      <c r="C199" s="32" t="s">
        <v>240</v>
      </c>
      <c r="D199" s="15" t="s">
        <v>42</v>
      </c>
      <c r="E199" s="31" t="s">
        <v>42</v>
      </c>
      <c r="F199" s="31" t="s">
        <v>42</v>
      </c>
      <c r="G199" s="13">
        <v>0</v>
      </c>
      <c r="H199" s="13">
        <v>0</v>
      </c>
      <c r="I199" s="14" t="s">
        <v>7</v>
      </c>
      <c r="J199" s="15"/>
      <c r="K199" s="15"/>
      <c r="L199" s="4" t="str">
        <f>IF(H199&lt;&gt;0,IF(Q199&gt;0,IF($C$4&gt;K199,Inputs!$D$7,Inputs!$D$8),Inputs!$D$9),"-")</f>
        <v>-</v>
      </c>
      <c r="M199" s="4" t="str">
        <f>IF(H199&lt;&gt;0,IF(O199=0,Inputs!$D$11,IF(AND(O199&gt;0,O199&lt;Q199),Inputs!$D$12,Inputs!$D$13)),"-")</f>
        <v>-</v>
      </c>
      <c r="N199" s="14" t="s">
        <v>199</v>
      </c>
      <c r="O199" s="13">
        <v>0</v>
      </c>
      <c r="P199" s="13" t="s">
        <v>42</v>
      </c>
      <c r="Q199" s="2">
        <f t="shared" si="29"/>
        <v>0</v>
      </c>
      <c r="R199" s="6" t="str">
        <f>IF(H199&lt;&gt;0,IF(M199&lt;&gt;Inputs!$D$13,$C$4-J199,"-"),"-")</f>
        <v>-</v>
      </c>
      <c r="S199" s="6" t="str">
        <f ca="1">IF(AND(H199&lt;&gt;0,K199&lt;$C$4),IF(M199&lt;&gt;Inputs!$D$13,$C$4-K199,"-"),"-")</f>
        <v>-</v>
      </c>
      <c r="T199" s="6" t="str">
        <f>IF(M199=Inputs!$D$9,'Invoice Tracker'!P199-'Invoice Tracker'!K199,"-")</f>
        <v>-</v>
      </c>
      <c r="U199" s="5">
        <f ca="1">IF((M199&lt;&gt;Inputs!$D$13),IF($C$4&gt;'Invoice Tracker'!K199+Inputs!$G$22,1,0),0)</f>
        <v>1</v>
      </c>
      <c r="V199" s="14">
        <v>0</v>
      </c>
      <c r="W199" s="5">
        <f t="shared" ca="1" si="30"/>
        <v>1</v>
      </c>
      <c r="X199" s="1">
        <f ca="1">IF((M199&lt;&gt;Inputs!$D$13),IF($C$4&gt;'Invoice Tracker'!K199+Inputs!$G$23,1,0),0)</f>
        <v>1</v>
      </c>
      <c r="Y199" s="14">
        <v>0</v>
      </c>
      <c r="Z199" s="5">
        <f t="shared" ca="1" si="31"/>
        <v>1</v>
      </c>
      <c r="AA199" s="1">
        <f ca="1">IF((M199&lt;&gt;Inputs!$D$13),IF($C$4&gt;'Invoice Tracker'!K199+Inputs!$G$24,1,0),0)</f>
        <v>1</v>
      </c>
      <c r="AB199" s="14">
        <v>0</v>
      </c>
      <c r="AC199" s="5">
        <f t="shared" ca="1" si="32"/>
        <v>1</v>
      </c>
      <c r="AD199" s="1">
        <f ca="1">IF((M199&lt;&gt;Inputs!$D$13),IF($C$4&gt;'Invoice Tracker'!K199+Inputs!$G$25,1,0),0)</f>
        <v>1</v>
      </c>
      <c r="AE199" s="14">
        <v>0</v>
      </c>
      <c r="AF199" s="5">
        <f t="shared" ca="1" si="33"/>
        <v>1</v>
      </c>
      <c r="AG199" s="1">
        <f ca="1">IF((M199&lt;&gt;Inputs!$D$13),IF($C$4&gt;'Invoice Tracker'!K199+Inputs!$G$26,1,0),0)</f>
        <v>1</v>
      </c>
      <c r="AH199" s="14">
        <v>0</v>
      </c>
      <c r="AI199" s="5">
        <f t="shared" ca="1" si="34"/>
        <v>1</v>
      </c>
      <c r="AJ199" s="1">
        <f ca="1">IF((M199&lt;&gt;Inputs!$D$13),IF($C$4&gt;'Invoice Tracker'!K199+Inputs!$G$27,1,0),0)</f>
        <v>1</v>
      </c>
      <c r="AK199" s="14">
        <v>0</v>
      </c>
      <c r="AL199" s="5">
        <f t="shared" ca="1" si="35"/>
        <v>1</v>
      </c>
    </row>
    <row r="200" spans="2:38" x14ac:dyDescent="0.2">
      <c r="B200" s="31" t="s">
        <v>42</v>
      </c>
      <c r="C200" s="32" t="s">
        <v>240</v>
      </c>
      <c r="D200" s="15" t="s">
        <v>42</v>
      </c>
      <c r="E200" s="31" t="s">
        <v>42</v>
      </c>
      <c r="F200" s="31" t="s">
        <v>42</v>
      </c>
      <c r="G200" s="13">
        <v>0</v>
      </c>
      <c r="H200" s="13">
        <v>0</v>
      </c>
      <c r="I200" s="14" t="s">
        <v>7</v>
      </c>
      <c r="J200" s="15"/>
      <c r="K200" s="15"/>
      <c r="L200" s="4" t="str">
        <f>IF(H200&lt;&gt;0,IF(Q200&gt;0,IF($C$4&gt;K200,Inputs!$D$7,Inputs!$D$8),Inputs!$D$9),"-")</f>
        <v>-</v>
      </c>
      <c r="M200" s="4" t="str">
        <f>IF(H200&lt;&gt;0,IF(O200=0,Inputs!$D$11,IF(AND(O200&gt;0,O200&lt;Q200),Inputs!$D$12,Inputs!$D$13)),"-")</f>
        <v>-</v>
      </c>
      <c r="N200" s="14" t="s">
        <v>199</v>
      </c>
      <c r="O200" s="13">
        <v>0</v>
      </c>
      <c r="P200" s="13" t="s">
        <v>42</v>
      </c>
      <c r="Q200" s="2">
        <f t="shared" si="29"/>
        <v>0</v>
      </c>
      <c r="R200" s="6" t="str">
        <f>IF(H200&lt;&gt;0,IF(M200&lt;&gt;Inputs!$D$13,$C$4-J200,"-"),"-")</f>
        <v>-</v>
      </c>
      <c r="S200" s="6" t="str">
        <f ca="1">IF(AND(H200&lt;&gt;0,K200&lt;$C$4),IF(M200&lt;&gt;Inputs!$D$13,$C$4-K200,"-"),"-")</f>
        <v>-</v>
      </c>
      <c r="T200" s="6" t="str">
        <f>IF(M200=Inputs!$D$9,'Invoice Tracker'!P200-'Invoice Tracker'!K200,"-")</f>
        <v>-</v>
      </c>
      <c r="U200" s="5">
        <f ca="1">IF((M200&lt;&gt;Inputs!$D$13),IF($C$4&gt;'Invoice Tracker'!K200+Inputs!$G$22,1,0),0)</f>
        <v>1</v>
      </c>
      <c r="V200" s="14">
        <v>0</v>
      </c>
      <c r="W200" s="5">
        <f t="shared" ca="1" si="30"/>
        <v>1</v>
      </c>
      <c r="X200" s="1">
        <f ca="1">IF((M200&lt;&gt;Inputs!$D$13),IF($C$4&gt;'Invoice Tracker'!K200+Inputs!$G$23,1,0),0)</f>
        <v>1</v>
      </c>
      <c r="Y200" s="14">
        <v>0</v>
      </c>
      <c r="Z200" s="5">
        <f t="shared" ca="1" si="31"/>
        <v>1</v>
      </c>
      <c r="AA200" s="1">
        <f ca="1">IF((M200&lt;&gt;Inputs!$D$13),IF($C$4&gt;'Invoice Tracker'!K200+Inputs!$G$24,1,0),0)</f>
        <v>1</v>
      </c>
      <c r="AB200" s="14">
        <v>0</v>
      </c>
      <c r="AC200" s="5">
        <f t="shared" ca="1" si="32"/>
        <v>1</v>
      </c>
      <c r="AD200" s="1">
        <f ca="1">IF((M200&lt;&gt;Inputs!$D$13),IF($C$4&gt;'Invoice Tracker'!K200+Inputs!$G$25,1,0),0)</f>
        <v>1</v>
      </c>
      <c r="AE200" s="14">
        <v>0</v>
      </c>
      <c r="AF200" s="5">
        <f t="shared" ca="1" si="33"/>
        <v>1</v>
      </c>
      <c r="AG200" s="1">
        <f ca="1">IF((M200&lt;&gt;Inputs!$D$13),IF($C$4&gt;'Invoice Tracker'!K200+Inputs!$G$26,1,0),0)</f>
        <v>1</v>
      </c>
      <c r="AH200" s="14">
        <v>0</v>
      </c>
      <c r="AI200" s="5">
        <f t="shared" ca="1" si="34"/>
        <v>1</v>
      </c>
      <c r="AJ200" s="1">
        <f ca="1">IF((M200&lt;&gt;Inputs!$D$13),IF($C$4&gt;'Invoice Tracker'!K200+Inputs!$G$27,1,0),0)</f>
        <v>1</v>
      </c>
      <c r="AK200" s="14">
        <v>0</v>
      </c>
      <c r="AL200" s="5">
        <f t="shared" ca="1" si="35"/>
        <v>1</v>
      </c>
    </row>
    <row r="201" spans="2:38" x14ac:dyDescent="0.2">
      <c r="B201" s="31" t="s">
        <v>42</v>
      </c>
      <c r="C201" s="32" t="s">
        <v>240</v>
      </c>
      <c r="D201" s="15" t="s">
        <v>42</v>
      </c>
      <c r="E201" s="31" t="s">
        <v>42</v>
      </c>
      <c r="F201" s="31" t="s">
        <v>42</v>
      </c>
      <c r="G201" s="13">
        <v>0</v>
      </c>
      <c r="H201" s="13">
        <v>0</v>
      </c>
      <c r="I201" s="14" t="s">
        <v>7</v>
      </c>
      <c r="J201" s="15"/>
      <c r="K201" s="15"/>
      <c r="L201" s="4" t="str">
        <f>IF(H201&lt;&gt;0,IF(Q201&gt;0,IF($C$4&gt;K201,Inputs!$D$7,Inputs!$D$8),Inputs!$D$9),"-")</f>
        <v>-</v>
      </c>
      <c r="M201" s="4" t="str">
        <f>IF(H201&lt;&gt;0,IF(O201=0,Inputs!$D$11,IF(AND(O201&gt;0,O201&lt;Q201),Inputs!$D$12,Inputs!$D$13)),"-")</f>
        <v>-</v>
      </c>
      <c r="N201" s="14" t="s">
        <v>199</v>
      </c>
      <c r="O201" s="13">
        <v>0</v>
      </c>
      <c r="P201" s="13" t="s">
        <v>42</v>
      </c>
      <c r="Q201" s="2">
        <f t="shared" si="29"/>
        <v>0</v>
      </c>
      <c r="R201" s="6" t="str">
        <f>IF(H201&lt;&gt;0,IF(M201&lt;&gt;Inputs!$D$13,$C$4-J201,"-"),"-")</f>
        <v>-</v>
      </c>
      <c r="S201" s="6" t="str">
        <f ca="1">IF(AND(H201&lt;&gt;0,K201&lt;$C$4),IF(M201&lt;&gt;Inputs!$D$13,$C$4-K201,"-"),"-")</f>
        <v>-</v>
      </c>
      <c r="T201" s="6" t="str">
        <f>IF(M201=Inputs!$D$9,'Invoice Tracker'!P201-'Invoice Tracker'!K201,"-")</f>
        <v>-</v>
      </c>
      <c r="U201" s="5">
        <f ca="1">IF((M201&lt;&gt;Inputs!$D$13),IF($C$4&gt;'Invoice Tracker'!K201+Inputs!$G$22,1,0),0)</f>
        <v>1</v>
      </c>
      <c r="V201" s="14">
        <v>0</v>
      </c>
      <c r="W201" s="5">
        <f t="shared" ca="1" si="30"/>
        <v>1</v>
      </c>
      <c r="X201" s="1">
        <f ca="1">IF((M201&lt;&gt;Inputs!$D$13),IF($C$4&gt;'Invoice Tracker'!K201+Inputs!$G$23,1,0),0)</f>
        <v>1</v>
      </c>
      <c r="Y201" s="14">
        <v>0</v>
      </c>
      <c r="Z201" s="5">
        <f t="shared" ca="1" si="31"/>
        <v>1</v>
      </c>
      <c r="AA201" s="1">
        <f ca="1">IF((M201&lt;&gt;Inputs!$D$13),IF($C$4&gt;'Invoice Tracker'!K201+Inputs!$G$24,1,0),0)</f>
        <v>1</v>
      </c>
      <c r="AB201" s="14">
        <v>0</v>
      </c>
      <c r="AC201" s="5">
        <f t="shared" ca="1" si="32"/>
        <v>1</v>
      </c>
      <c r="AD201" s="1">
        <f ca="1">IF((M201&lt;&gt;Inputs!$D$13),IF($C$4&gt;'Invoice Tracker'!K201+Inputs!$G$25,1,0),0)</f>
        <v>1</v>
      </c>
      <c r="AE201" s="14">
        <v>0</v>
      </c>
      <c r="AF201" s="5">
        <f t="shared" ca="1" si="33"/>
        <v>1</v>
      </c>
      <c r="AG201" s="1">
        <f ca="1">IF((M201&lt;&gt;Inputs!$D$13),IF($C$4&gt;'Invoice Tracker'!K201+Inputs!$G$26,1,0),0)</f>
        <v>1</v>
      </c>
      <c r="AH201" s="14">
        <v>0</v>
      </c>
      <c r="AI201" s="5">
        <f t="shared" ca="1" si="34"/>
        <v>1</v>
      </c>
      <c r="AJ201" s="1">
        <f ca="1">IF((M201&lt;&gt;Inputs!$D$13),IF($C$4&gt;'Invoice Tracker'!K201+Inputs!$G$27,1,0),0)</f>
        <v>1</v>
      </c>
      <c r="AK201" s="14">
        <v>0</v>
      </c>
      <c r="AL201" s="5">
        <f t="shared" ca="1" si="35"/>
        <v>1</v>
      </c>
    </row>
    <row r="202" spans="2:38" x14ac:dyDescent="0.2">
      <c r="B202" s="31" t="s">
        <v>42</v>
      </c>
      <c r="C202" s="32" t="s">
        <v>240</v>
      </c>
      <c r="D202" s="15" t="s">
        <v>42</v>
      </c>
      <c r="E202" s="31" t="s">
        <v>42</v>
      </c>
      <c r="F202" s="31" t="s">
        <v>42</v>
      </c>
      <c r="G202" s="13">
        <v>0</v>
      </c>
      <c r="H202" s="13">
        <v>0</v>
      </c>
      <c r="I202" s="14" t="s">
        <v>7</v>
      </c>
      <c r="J202" s="15"/>
      <c r="K202" s="15"/>
      <c r="L202" s="4" t="str">
        <f>IF(H202&lt;&gt;0,IF(Q202&gt;0,IF($C$4&gt;K202,Inputs!$D$7,Inputs!$D$8),Inputs!$D$9),"-")</f>
        <v>-</v>
      </c>
      <c r="M202" s="4" t="str">
        <f>IF(H202&lt;&gt;0,IF(O202=0,Inputs!$D$11,IF(AND(O202&gt;0,O202&lt;Q202),Inputs!$D$12,Inputs!$D$13)),"-")</f>
        <v>-</v>
      </c>
      <c r="N202" s="14" t="s">
        <v>199</v>
      </c>
      <c r="O202" s="13">
        <v>0</v>
      </c>
      <c r="P202" s="13" t="s">
        <v>42</v>
      </c>
      <c r="Q202" s="2">
        <f t="shared" si="29"/>
        <v>0</v>
      </c>
      <c r="R202" s="6" t="str">
        <f>IF(H202&lt;&gt;0,IF(M202&lt;&gt;Inputs!$D$13,$C$4-J202,"-"),"-")</f>
        <v>-</v>
      </c>
      <c r="S202" s="6" t="str">
        <f ca="1">IF(AND(H202&lt;&gt;0,K202&lt;$C$4),IF(M202&lt;&gt;Inputs!$D$13,$C$4-K202,"-"),"-")</f>
        <v>-</v>
      </c>
      <c r="T202" s="6" t="str">
        <f>IF(M202=Inputs!$D$9,'Invoice Tracker'!P202-'Invoice Tracker'!K202,"-")</f>
        <v>-</v>
      </c>
      <c r="U202" s="5">
        <f ca="1">IF((M202&lt;&gt;Inputs!$D$13),IF($C$4&gt;'Invoice Tracker'!K202+Inputs!$G$22,1,0),0)</f>
        <v>1</v>
      </c>
      <c r="V202" s="14">
        <v>0</v>
      </c>
      <c r="W202" s="5">
        <f t="shared" ca="1" si="30"/>
        <v>1</v>
      </c>
      <c r="X202" s="1">
        <f ca="1">IF((M202&lt;&gt;Inputs!$D$13),IF($C$4&gt;'Invoice Tracker'!K202+Inputs!$G$23,1,0),0)</f>
        <v>1</v>
      </c>
      <c r="Y202" s="14">
        <v>0</v>
      </c>
      <c r="Z202" s="5">
        <f t="shared" ca="1" si="31"/>
        <v>1</v>
      </c>
      <c r="AA202" s="1">
        <f ca="1">IF((M202&lt;&gt;Inputs!$D$13),IF($C$4&gt;'Invoice Tracker'!K202+Inputs!$G$24,1,0),0)</f>
        <v>1</v>
      </c>
      <c r="AB202" s="14">
        <v>0</v>
      </c>
      <c r="AC202" s="5">
        <f t="shared" ca="1" si="32"/>
        <v>1</v>
      </c>
      <c r="AD202" s="1">
        <f ca="1">IF((M202&lt;&gt;Inputs!$D$13),IF($C$4&gt;'Invoice Tracker'!K202+Inputs!$G$25,1,0),0)</f>
        <v>1</v>
      </c>
      <c r="AE202" s="14">
        <v>0</v>
      </c>
      <c r="AF202" s="5">
        <f t="shared" ca="1" si="33"/>
        <v>1</v>
      </c>
      <c r="AG202" s="1">
        <f ca="1">IF((M202&lt;&gt;Inputs!$D$13),IF($C$4&gt;'Invoice Tracker'!K202+Inputs!$G$26,1,0),0)</f>
        <v>1</v>
      </c>
      <c r="AH202" s="14">
        <v>0</v>
      </c>
      <c r="AI202" s="5">
        <f t="shared" ca="1" si="34"/>
        <v>1</v>
      </c>
      <c r="AJ202" s="1">
        <f ca="1">IF((M202&lt;&gt;Inputs!$D$13),IF($C$4&gt;'Invoice Tracker'!K202+Inputs!$G$27,1,0),0)</f>
        <v>1</v>
      </c>
      <c r="AK202" s="14">
        <v>0</v>
      </c>
      <c r="AL202" s="5">
        <f t="shared" ca="1" si="35"/>
        <v>1</v>
      </c>
    </row>
    <row r="203" spans="2:38" x14ac:dyDescent="0.2">
      <c r="B203" s="31" t="s">
        <v>42</v>
      </c>
      <c r="C203" s="32" t="s">
        <v>240</v>
      </c>
      <c r="D203" s="15" t="s">
        <v>42</v>
      </c>
      <c r="E203" s="31" t="s">
        <v>42</v>
      </c>
      <c r="F203" s="31" t="s">
        <v>42</v>
      </c>
      <c r="G203" s="13">
        <v>0</v>
      </c>
      <c r="H203" s="13">
        <v>0</v>
      </c>
      <c r="I203" s="14" t="s">
        <v>7</v>
      </c>
      <c r="J203" s="15"/>
      <c r="K203" s="15"/>
      <c r="L203" s="4" t="str">
        <f>IF(H203&lt;&gt;0,IF(Q203&gt;0,IF($C$4&gt;K203,Inputs!$D$7,Inputs!$D$8),Inputs!$D$9),"-")</f>
        <v>-</v>
      </c>
      <c r="M203" s="4" t="str">
        <f>IF(H203&lt;&gt;0,IF(O203=0,Inputs!$D$11,IF(AND(O203&gt;0,O203&lt;Q203),Inputs!$D$12,Inputs!$D$13)),"-")</f>
        <v>-</v>
      </c>
      <c r="N203" s="14" t="s">
        <v>199</v>
      </c>
      <c r="O203" s="13">
        <v>0</v>
      </c>
      <c r="P203" s="13" t="s">
        <v>42</v>
      </c>
      <c r="Q203" s="2">
        <f t="shared" si="29"/>
        <v>0</v>
      </c>
      <c r="R203" s="6" t="str">
        <f>IF(H203&lt;&gt;0,IF(M203&lt;&gt;Inputs!$D$13,$C$4-J203,"-"),"-")</f>
        <v>-</v>
      </c>
      <c r="S203" s="6" t="str">
        <f ca="1">IF(AND(H203&lt;&gt;0,K203&lt;$C$4),IF(M203&lt;&gt;Inputs!$D$13,$C$4-K203,"-"),"-")</f>
        <v>-</v>
      </c>
      <c r="T203" s="6" t="str">
        <f>IF(M203=Inputs!$D$9,'Invoice Tracker'!P203-'Invoice Tracker'!K203,"-")</f>
        <v>-</v>
      </c>
      <c r="U203" s="5">
        <f ca="1">IF((M203&lt;&gt;Inputs!$D$13),IF($C$4&gt;'Invoice Tracker'!K203+Inputs!$G$22,1,0),0)</f>
        <v>1</v>
      </c>
      <c r="V203" s="14">
        <v>0</v>
      </c>
      <c r="W203" s="5">
        <f t="shared" ca="1" si="30"/>
        <v>1</v>
      </c>
      <c r="X203" s="1">
        <f ca="1">IF((M203&lt;&gt;Inputs!$D$13),IF($C$4&gt;'Invoice Tracker'!K203+Inputs!$G$23,1,0),0)</f>
        <v>1</v>
      </c>
      <c r="Y203" s="14">
        <v>0</v>
      </c>
      <c r="Z203" s="5">
        <f t="shared" ca="1" si="31"/>
        <v>1</v>
      </c>
      <c r="AA203" s="1">
        <f ca="1">IF((M203&lt;&gt;Inputs!$D$13),IF($C$4&gt;'Invoice Tracker'!K203+Inputs!$G$24,1,0),0)</f>
        <v>1</v>
      </c>
      <c r="AB203" s="14">
        <v>0</v>
      </c>
      <c r="AC203" s="5">
        <f t="shared" ca="1" si="32"/>
        <v>1</v>
      </c>
      <c r="AD203" s="1">
        <f ca="1">IF((M203&lt;&gt;Inputs!$D$13),IF($C$4&gt;'Invoice Tracker'!K203+Inputs!$G$25,1,0),0)</f>
        <v>1</v>
      </c>
      <c r="AE203" s="14">
        <v>0</v>
      </c>
      <c r="AF203" s="5">
        <f t="shared" ca="1" si="33"/>
        <v>1</v>
      </c>
      <c r="AG203" s="1">
        <f ca="1">IF((M203&lt;&gt;Inputs!$D$13),IF($C$4&gt;'Invoice Tracker'!K203+Inputs!$G$26,1,0),0)</f>
        <v>1</v>
      </c>
      <c r="AH203" s="14">
        <v>0</v>
      </c>
      <c r="AI203" s="5">
        <f t="shared" ca="1" si="34"/>
        <v>1</v>
      </c>
      <c r="AJ203" s="1">
        <f ca="1">IF((M203&lt;&gt;Inputs!$D$13),IF($C$4&gt;'Invoice Tracker'!K203+Inputs!$G$27,1,0),0)</f>
        <v>1</v>
      </c>
      <c r="AK203" s="14">
        <v>0</v>
      </c>
      <c r="AL203" s="5">
        <f t="shared" ca="1" si="35"/>
        <v>1</v>
      </c>
    </row>
    <row r="204" spans="2:38" x14ac:dyDescent="0.2">
      <c r="B204" s="31" t="s">
        <v>42</v>
      </c>
      <c r="C204" s="32" t="s">
        <v>240</v>
      </c>
      <c r="D204" s="15" t="s">
        <v>42</v>
      </c>
      <c r="E204" s="31" t="s">
        <v>42</v>
      </c>
      <c r="F204" s="31" t="s">
        <v>42</v>
      </c>
      <c r="G204" s="13">
        <v>0</v>
      </c>
      <c r="H204" s="13">
        <v>0</v>
      </c>
      <c r="I204" s="14" t="s">
        <v>7</v>
      </c>
      <c r="J204" s="15"/>
      <c r="K204" s="15"/>
      <c r="L204" s="4" t="str">
        <f>IF(H204&lt;&gt;0,IF(Q204&gt;0,IF($C$4&gt;K204,Inputs!$D$7,Inputs!$D$8),Inputs!$D$9),"-")</f>
        <v>-</v>
      </c>
      <c r="M204" s="4" t="str">
        <f>IF(H204&lt;&gt;0,IF(O204=0,Inputs!$D$11,IF(AND(O204&gt;0,O204&lt;Q204),Inputs!$D$12,Inputs!$D$13)),"-")</f>
        <v>-</v>
      </c>
      <c r="N204" s="14" t="s">
        <v>199</v>
      </c>
      <c r="O204" s="13">
        <v>0</v>
      </c>
      <c r="P204" s="13" t="s">
        <v>42</v>
      </c>
      <c r="Q204" s="2">
        <f t="shared" si="29"/>
        <v>0</v>
      </c>
      <c r="R204" s="6" t="str">
        <f>IF(H204&lt;&gt;0,IF(M204&lt;&gt;Inputs!$D$13,$C$4-J204,"-"),"-")</f>
        <v>-</v>
      </c>
      <c r="S204" s="6" t="str">
        <f ca="1">IF(AND(H204&lt;&gt;0,K204&lt;$C$4),IF(M204&lt;&gt;Inputs!$D$13,$C$4-K204,"-"),"-")</f>
        <v>-</v>
      </c>
      <c r="T204" s="6" t="str">
        <f>IF(M204=Inputs!$D$9,'Invoice Tracker'!P204-'Invoice Tracker'!K204,"-")</f>
        <v>-</v>
      </c>
      <c r="U204" s="5">
        <f ca="1">IF((M204&lt;&gt;Inputs!$D$13),IF($C$4&gt;'Invoice Tracker'!K204+Inputs!$G$22,1,0),0)</f>
        <v>1</v>
      </c>
      <c r="V204" s="14">
        <v>0</v>
      </c>
      <c r="W204" s="5">
        <f t="shared" ca="1" si="30"/>
        <v>1</v>
      </c>
      <c r="X204" s="1">
        <f ca="1">IF((M204&lt;&gt;Inputs!$D$13),IF($C$4&gt;'Invoice Tracker'!K204+Inputs!$G$23,1,0),0)</f>
        <v>1</v>
      </c>
      <c r="Y204" s="14">
        <v>0</v>
      </c>
      <c r="Z204" s="5">
        <f t="shared" ca="1" si="31"/>
        <v>1</v>
      </c>
      <c r="AA204" s="1">
        <f ca="1">IF((M204&lt;&gt;Inputs!$D$13),IF($C$4&gt;'Invoice Tracker'!K204+Inputs!$G$24,1,0),0)</f>
        <v>1</v>
      </c>
      <c r="AB204" s="14">
        <v>0</v>
      </c>
      <c r="AC204" s="5">
        <f t="shared" ca="1" si="32"/>
        <v>1</v>
      </c>
      <c r="AD204" s="1">
        <f ca="1">IF((M204&lt;&gt;Inputs!$D$13),IF($C$4&gt;'Invoice Tracker'!K204+Inputs!$G$25,1,0),0)</f>
        <v>1</v>
      </c>
      <c r="AE204" s="14">
        <v>0</v>
      </c>
      <c r="AF204" s="5">
        <f t="shared" ca="1" si="33"/>
        <v>1</v>
      </c>
      <c r="AG204" s="1">
        <f ca="1">IF((M204&lt;&gt;Inputs!$D$13),IF($C$4&gt;'Invoice Tracker'!K204+Inputs!$G$26,1,0),0)</f>
        <v>1</v>
      </c>
      <c r="AH204" s="14">
        <v>0</v>
      </c>
      <c r="AI204" s="5">
        <f t="shared" ca="1" si="34"/>
        <v>1</v>
      </c>
      <c r="AJ204" s="1">
        <f ca="1">IF((M204&lt;&gt;Inputs!$D$13),IF($C$4&gt;'Invoice Tracker'!K204+Inputs!$G$27,1,0),0)</f>
        <v>1</v>
      </c>
      <c r="AK204" s="14">
        <v>0</v>
      </c>
      <c r="AL204" s="5">
        <f t="shared" ca="1" si="35"/>
        <v>1</v>
      </c>
    </row>
    <row r="205" spans="2:38" x14ac:dyDescent="0.2">
      <c r="B205" s="31" t="s">
        <v>42</v>
      </c>
      <c r="C205" s="32" t="s">
        <v>240</v>
      </c>
      <c r="D205" s="15" t="s">
        <v>42</v>
      </c>
      <c r="E205" s="31" t="s">
        <v>42</v>
      </c>
      <c r="F205" s="31" t="s">
        <v>42</v>
      </c>
      <c r="G205" s="13">
        <v>0</v>
      </c>
      <c r="H205" s="13">
        <v>0</v>
      </c>
      <c r="I205" s="14" t="s">
        <v>7</v>
      </c>
      <c r="J205" s="15"/>
      <c r="K205" s="15"/>
      <c r="L205" s="4" t="str">
        <f>IF(H205&lt;&gt;0,IF(Q205&gt;0,IF($C$4&gt;K205,Inputs!$D$7,Inputs!$D$8),Inputs!$D$9),"-")</f>
        <v>-</v>
      </c>
      <c r="M205" s="4" t="str">
        <f>IF(H205&lt;&gt;0,IF(O205=0,Inputs!$D$11,IF(AND(O205&gt;0,O205&lt;Q205),Inputs!$D$12,Inputs!$D$13)),"-")</f>
        <v>-</v>
      </c>
      <c r="N205" s="14" t="s">
        <v>199</v>
      </c>
      <c r="O205" s="13">
        <v>0</v>
      </c>
      <c r="P205" s="13" t="s">
        <v>42</v>
      </c>
      <c r="Q205" s="2">
        <f t="shared" si="29"/>
        <v>0</v>
      </c>
      <c r="R205" s="6" t="str">
        <f>IF(H205&lt;&gt;0,IF(M205&lt;&gt;Inputs!$D$13,$C$4-J205,"-"),"-")</f>
        <v>-</v>
      </c>
      <c r="S205" s="6" t="str">
        <f ca="1">IF(AND(H205&lt;&gt;0,K205&lt;$C$4),IF(M205&lt;&gt;Inputs!$D$13,$C$4-K205,"-"),"-")</f>
        <v>-</v>
      </c>
      <c r="T205" s="6" t="str">
        <f>IF(M205=Inputs!$D$9,'Invoice Tracker'!P205-'Invoice Tracker'!K205,"-")</f>
        <v>-</v>
      </c>
      <c r="U205" s="5">
        <f ca="1">IF((M205&lt;&gt;Inputs!$D$13),IF($C$4&gt;'Invoice Tracker'!K205+Inputs!$G$22,1,0),0)</f>
        <v>1</v>
      </c>
      <c r="V205" s="14">
        <v>0</v>
      </c>
      <c r="W205" s="5">
        <f t="shared" ca="1" si="30"/>
        <v>1</v>
      </c>
      <c r="X205" s="1">
        <f ca="1">IF((M205&lt;&gt;Inputs!$D$13),IF($C$4&gt;'Invoice Tracker'!K205+Inputs!$G$23,1,0),0)</f>
        <v>1</v>
      </c>
      <c r="Y205" s="14">
        <v>0</v>
      </c>
      <c r="Z205" s="5">
        <f t="shared" ca="1" si="31"/>
        <v>1</v>
      </c>
      <c r="AA205" s="1">
        <f ca="1">IF((M205&lt;&gt;Inputs!$D$13),IF($C$4&gt;'Invoice Tracker'!K205+Inputs!$G$24,1,0),0)</f>
        <v>1</v>
      </c>
      <c r="AB205" s="14">
        <v>0</v>
      </c>
      <c r="AC205" s="5">
        <f t="shared" ca="1" si="32"/>
        <v>1</v>
      </c>
      <c r="AD205" s="1">
        <f ca="1">IF((M205&lt;&gt;Inputs!$D$13),IF($C$4&gt;'Invoice Tracker'!K205+Inputs!$G$25,1,0),0)</f>
        <v>1</v>
      </c>
      <c r="AE205" s="14">
        <v>0</v>
      </c>
      <c r="AF205" s="5">
        <f t="shared" ca="1" si="33"/>
        <v>1</v>
      </c>
      <c r="AG205" s="1">
        <f ca="1">IF((M205&lt;&gt;Inputs!$D$13),IF($C$4&gt;'Invoice Tracker'!K205+Inputs!$G$26,1,0),0)</f>
        <v>1</v>
      </c>
      <c r="AH205" s="14">
        <v>0</v>
      </c>
      <c r="AI205" s="5">
        <f t="shared" ca="1" si="34"/>
        <v>1</v>
      </c>
      <c r="AJ205" s="1">
        <f ca="1">IF((M205&lt;&gt;Inputs!$D$13),IF($C$4&gt;'Invoice Tracker'!K205+Inputs!$G$27,1,0),0)</f>
        <v>1</v>
      </c>
      <c r="AK205" s="14">
        <v>0</v>
      </c>
      <c r="AL205" s="5">
        <f t="shared" ca="1" si="35"/>
        <v>1</v>
      </c>
    </row>
    <row r="206" spans="2:38" x14ac:dyDescent="0.2">
      <c r="B206" s="31" t="s">
        <v>42</v>
      </c>
      <c r="C206" s="32" t="s">
        <v>240</v>
      </c>
      <c r="D206" s="15" t="s">
        <v>42</v>
      </c>
      <c r="E206" s="31" t="s">
        <v>42</v>
      </c>
      <c r="F206" s="31" t="s">
        <v>42</v>
      </c>
      <c r="G206" s="13">
        <v>0</v>
      </c>
      <c r="H206" s="13">
        <v>0</v>
      </c>
      <c r="I206" s="14" t="s">
        <v>7</v>
      </c>
      <c r="J206" s="15"/>
      <c r="K206" s="15"/>
      <c r="L206" s="4" t="str">
        <f>IF(H206&lt;&gt;0,IF(Q206&gt;0,IF($C$4&gt;K206,Inputs!$D$7,Inputs!$D$8),Inputs!$D$9),"-")</f>
        <v>-</v>
      </c>
      <c r="M206" s="4" t="str">
        <f>IF(H206&lt;&gt;0,IF(O206=0,Inputs!$D$11,IF(AND(O206&gt;0,O206&lt;Q206),Inputs!$D$12,Inputs!$D$13)),"-")</f>
        <v>-</v>
      </c>
      <c r="N206" s="14" t="s">
        <v>199</v>
      </c>
      <c r="O206" s="13">
        <v>0</v>
      </c>
      <c r="P206" s="13" t="s">
        <v>42</v>
      </c>
      <c r="Q206" s="2">
        <f t="shared" si="29"/>
        <v>0</v>
      </c>
      <c r="R206" s="6" t="str">
        <f>IF(H206&lt;&gt;0,IF(M206&lt;&gt;Inputs!$D$13,$C$4-J206,"-"),"-")</f>
        <v>-</v>
      </c>
      <c r="S206" s="6" t="str">
        <f ca="1">IF(AND(H206&lt;&gt;0,K206&lt;$C$4),IF(M206&lt;&gt;Inputs!$D$13,$C$4-K206,"-"),"-")</f>
        <v>-</v>
      </c>
      <c r="T206" s="6" t="str">
        <f>IF(M206=Inputs!$D$9,'Invoice Tracker'!P206-'Invoice Tracker'!K206,"-")</f>
        <v>-</v>
      </c>
      <c r="U206" s="5">
        <f ca="1">IF((M206&lt;&gt;Inputs!$D$13),IF($C$4&gt;'Invoice Tracker'!K206+Inputs!$G$22,1,0),0)</f>
        <v>1</v>
      </c>
      <c r="V206" s="14">
        <v>0</v>
      </c>
      <c r="W206" s="5">
        <f t="shared" ca="1" si="30"/>
        <v>1</v>
      </c>
      <c r="X206" s="1">
        <f ca="1">IF((M206&lt;&gt;Inputs!$D$13),IF($C$4&gt;'Invoice Tracker'!K206+Inputs!$G$23,1,0),0)</f>
        <v>1</v>
      </c>
      <c r="Y206" s="14">
        <v>0</v>
      </c>
      <c r="Z206" s="5">
        <f t="shared" ca="1" si="31"/>
        <v>1</v>
      </c>
      <c r="AA206" s="1">
        <f ca="1">IF((M206&lt;&gt;Inputs!$D$13),IF($C$4&gt;'Invoice Tracker'!K206+Inputs!$G$24,1,0),0)</f>
        <v>1</v>
      </c>
      <c r="AB206" s="14">
        <v>0</v>
      </c>
      <c r="AC206" s="5">
        <f t="shared" ca="1" si="32"/>
        <v>1</v>
      </c>
      <c r="AD206" s="1">
        <f ca="1">IF((M206&lt;&gt;Inputs!$D$13),IF($C$4&gt;'Invoice Tracker'!K206+Inputs!$G$25,1,0),0)</f>
        <v>1</v>
      </c>
      <c r="AE206" s="14">
        <v>0</v>
      </c>
      <c r="AF206" s="5">
        <f t="shared" ca="1" si="33"/>
        <v>1</v>
      </c>
      <c r="AG206" s="1">
        <f ca="1">IF((M206&lt;&gt;Inputs!$D$13),IF($C$4&gt;'Invoice Tracker'!K206+Inputs!$G$26,1,0),0)</f>
        <v>1</v>
      </c>
      <c r="AH206" s="14">
        <v>0</v>
      </c>
      <c r="AI206" s="5">
        <f t="shared" ca="1" si="34"/>
        <v>1</v>
      </c>
      <c r="AJ206" s="1">
        <f ca="1">IF((M206&lt;&gt;Inputs!$D$13),IF($C$4&gt;'Invoice Tracker'!K206+Inputs!$G$27,1,0),0)</f>
        <v>1</v>
      </c>
      <c r="AK206" s="14">
        <v>0</v>
      </c>
      <c r="AL206" s="5">
        <f t="shared" ca="1" si="35"/>
        <v>1</v>
      </c>
    </row>
    <row r="207" spans="2:38" x14ac:dyDescent="0.2">
      <c r="B207" s="31" t="s">
        <v>42</v>
      </c>
      <c r="C207" s="32" t="s">
        <v>240</v>
      </c>
      <c r="D207" s="15" t="s">
        <v>42</v>
      </c>
      <c r="E207" s="31" t="s">
        <v>42</v>
      </c>
      <c r="F207" s="31" t="s">
        <v>42</v>
      </c>
      <c r="G207" s="13">
        <v>0</v>
      </c>
      <c r="H207" s="13">
        <v>0</v>
      </c>
      <c r="I207" s="14" t="s">
        <v>7</v>
      </c>
      <c r="J207" s="15"/>
      <c r="K207" s="15"/>
      <c r="L207" s="4" t="str">
        <f>IF(H207&lt;&gt;0,IF(Q207&gt;0,IF($C$4&gt;K207,Inputs!$D$7,Inputs!$D$8),Inputs!$D$9),"-")</f>
        <v>-</v>
      </c>
      <c r="M207" s="4" t="str">
        <f>IF(H207&lt;&gt;0,IF(O207=0,Inputs!$D$11,IF(AND(O207&gt;0,O207&lt;Q207),Inputs!$D$12,Inputs!$D$13)),"-")</f>
        <v>-</v>
      </c>
      <c r="N207" s="14" t="s">
        <v>199</v>
      </c>
      <c r="O207" s="13">
        <v>0</v>
      </c>
      <c r="P207" s="13" t="s">
        <v>42</v>
      </c>
      <c r="Q207" s="2">
        <f t="shared" si="29"/>
        <v>0</v>
      </c>
      <c r="R207" s="6" t="str">
        <f>IF(H207&lt;&gt;0,IF(M207&lt;&gt;Inputs!$D$13,$C$4-J207,"-"),"-")</f>
        <v>-</v>
      </c>
      <c r="S207" s="6" t="str">
        <f ca="1">IF(AND(H207&lt;&gt;0,K207&lt;$C$4),IF(M207&lt;&gt;Inputs!$D$13,$C$4-K207,"-"),"-")</f>
        <v>-</v>
      </c>
      <c r="T207" s="6" t="str">
        <f>IF(M207=Inputs!$D$9,'Invoice Tracker'!P207-'Invoice Tracker'!K207,"-")</f>
        <v>-</v>
      </c>
      <c r="U207" s="5">
        <f ca="1">IF((M207&lt;&gt;Inputs!$D$13),IF($C$4&gt;'Invoice Tracker'!K207+Inputs!$G$22,1,0),0)</f>
        <v>1</v>
      </c>
      <c r="V207" s="14">
        <v>0</v>
      </c>
      <c r="W207" s="5">
        <f t="shared" ca="1" si="30"/>
        <v>1</v>
      </c>
      <c r="X207" s="1">
        <f ca="1">IF((M207&lt;&gt;Inputs!$D$13),IF($C$4&gt;'Invoice Tracker'!K207+Inputs!$G$23,1,0),0)</f>
        <v>1</v>
      </c>
      <c r="Y207" s="14">
        <v>0</v>
      </c>
      <c r="Z207" s="5">
        <f t="shared" ca="1" si="31"/>
        <v>1</v>
      </c>
      <c r="AA207" s="1">
        <f ca="1">IF((M207&lt;&gt;Inputs!$D$13),IF($C$4&gt;'Invoice Tracker'!K207+Inputs!$G$24,1,0),0)</f>
        <v>1</v>
      </c>
      <c r="AB207" s="14">
        <v>0</v>
      </c>
      <c r="AC207" s="5">
        <f t="shared" ca="1" si="32"/>
        <v>1</v>
      </c>
      <c r="AD207" s="1">
        <f ca="1">IF((M207&lt;&gt;Inputs!$D$13),IF($C$4&gt;'Invoice Tracker'!K207+Inputs!$G$25,1,0),0)</f>
        <v>1</v>
      </c>
      <c r="AE207" s="14">
        <v>0</v>
      </c>
      <c r="AF207" s="5">
        <f t="shared" ca="1" si="33"/>
        <v>1</v>
      </c>
      <c r="AG207" s="1">
        <f ca="1">IF((M207&lt;&gt;Inputs!$D$13),IF($C$4&gt;'Invoice Tracker'!K207+Inputs!$G$26,1,0),0)</f>
        <v>1</v>
      </c>
      <c r="AH207" s="14">
        <v>0</v>
      </c>
      <c r="AI207" s="5">
        <f t="shared" ca="1" si="34"/>
        <v>1</v>
      </c>
      <c r="AJ207" s="1">
        <f ca="1">IF((M207&lt;&gt;Inputs!$D$13),IF($C$4&gt;'Invoice Tracker'!K207+Inputs!$G$27,1,0),0)</f>
        <v>1</v>
      </c>
      <c r="AK207" s="14">
        <v>0</v>
      </c>
      <c r="AL207" s="5">
        <f t="shared" ca="1" si="35"/>
        <v>1</v>
      </c>
    </row>
    <row r="208" spans="2:38" x14ac:dyDescent="0.2">
      <c r="B208" s="31" t="s">
        <v>42</v>
      </c>
      <c r="C208" s="32" t="s">
        <v>240</v>
      </c>
      <c r="D208" s="15" t="s">
        <v>42</v>
      </c>
      <c r="E208" s="31" t="s">
        <v>42</v>
      </c>
      <c r="F208" s="31" t="s">
        <v>42</v>
      </c>
      <c r="G208" s="13">
        <v>0</v>
      </c>
      <c r="H208" s="13">
        <v>0</v>
      </c>
      <c r="I208" s="14" t="s">
        <v>7</v>
      </c>
      <c r="J208" s="15"/>
      <c r="K208" s="15"/>
      <c r="L208" s="4" t="str">
        <f>IF(H208&lt;&gt;0,IF(Q208&gt;0,IF($C$4&gt;K208,Inputs!$D$7,Inputs!$D$8),Inputs!$D$9),"-")</f>
        <v>-</v>
      </c>
      <c r="M208" s="4" t="str">
        <f>IF(H208&lt;&gt;0,IF(O208=0,Inputs!$D$11,IF(AND(O208&gt;0,O208&lt;Q208),Inputs!$D$12,Inputs!$D$13)),"-")</f>
        <v>-</v>
      </c>
      <c r="N208" s="14" t="s">
        <v>199</v>
      </c>
      <c r="O208" s="13">
        <v>0</v>
      </c>
      <c r="P208" s="13" t="s">
        <v>42</v>
      </c>
      <c r="Q208" s="2">
        <f t="shared" si="29"/>
        <v>0</v>
      </c>
      <c r="R208" s="6" t="str">
        <f>IF(H208&lt;&gt;0,IF(M208&lt;&gt;Inputs!$D$13,$C$4-J208,"-"),"-")</f>
        <v>-</v>
      </c>
      <c r="S208" s="6" t="str">
        <f ca="1">IF(AND(H208&lt;&gt;0,K208&lt;$C$4),IF(M208&lt;&gt;Inputs!$D$13,$C$4-K208,"-"),"-")</f>
        <v>-</v>
      </c>
      <c r="T208" s="6" t="str">
        <f>IF(M208=Inputs!$D$9,'Invoice Tracker'!P208-'Invoice Tracker'!K208,"-")</f>
        <v>-</v>
      </c>
      <c r="U208" s="5">
        <f ca="1">IF((M208&lt;&gt;Inputs!$D$13),IF($C$4&gt;'Invoice Tracker'!K208+Inputs!$G$22,1,0),0)</f>
        <v>1</v>
      </c>
      <c r="V208" s="14">
        <v>0</v>
      </c>
      <c r="W208" s="5">
        <f t="shared" ca="1" si="30"/>
        <v>1</v>
      </c>
      <c r="X208" s="1">
        <f ca="1">IF((M208&lt;&gt;Inputs!$D$13),IF($C$4&gt;'Invoice Tracker'!K208+Inputs!$G$23,1,0),0)</f>
        <v>1</v>
      </c>
      <c r="Y208" s="14">
        <v>0</v>
      </c>
      <c r="Z208" s="5">
        <f t="shared" ca="1" si="31"/>
        <v>1</v>
      </c>
      <c r="AA208" s="1">
        <f ca="1">IF((M208&lt;&gt;Inputs!$D$13),IF($C$4&gt;'Invoice Tracker'!K208+Inputs!$G$24,1,0),0)</f>
        <v>1</v>
      </c>
      <c r="AB208" s="14">
        <v>0</v>
      </c>
      <c r="AC208" s="5">
        <f t="shared" ca="1" si="32"/>
        <v>1</v>
      </c>
      <c r="AD208" s="1">
        <f ca="1">IF((M208&lt;&gt;Inputs!$D$13),IF($C$4&gt;'Invoice Tracker'!K208+Inputs!$G$25,1,0),0)</f>
        <v>1</v>
      </c>
      <c r="AE208" s="14">
        <v>0</v>
      </c>
      <c r="AF208" s="5">
        <f t="shared" ca="1" si="33"/>
        <v>1</v>
      </c>
      <c r="AG208" s="1">
        <f ca="1">IF((M208&lt;&gt;Inputs!$D$13),IF($C$4&gt;'Invoice Tracker'!K208+Inputs!$G$26,1,0),0)</f>
        <v>1</v>
      </c>
      <c r="AH208" s="14">
        <v>0</v>
      </c>
      <c r="AI208" s="5">
        <f t="shared" ca="1" si="34"/>
        <v>1</v>
      </c>
      <c r="AJ208" s="1">
        <f ca="1">IF((M208&lt;&gt;Inputs!$D$13),IF($C$4&gt;'Invoice Tracker'!K208+Inputs!$G$27,1,0),0)</f>
        <v>1</v>
      </c>
      <c r="AK208" s="14">
        <v>0</v>
      </c>
      <c r="AL208" s="5">
        <f t="shared" ca="1" si="35"/>
        <v>1</v>
      </c>
    </row>
    <row r="209" spans="2:38" x14ac:dyDescent="0.2">
      <c r="B209" s="31" t="s">
        <v>42</v>
      </c>
      <c r="C209" s="32" t="s">
        <v>240</v>
      </c>
      <c r="D209" s="15" t="s">
        <v>42</v>
      </c>
      <c r="E209" s="31" t="s">
        <v>42</v>
      </c>
      <c r="F209" s="31" t="s">
        <v>42</v>
      </c>
      <c r="G209" s="13">
        <v>0</v>
      </c>
      <c r="H209" s="13">
        <v>0</v>
      </c>
      <c r="I209" s="14" t="s">
        <v>7</v>
      </c>
      <c r="J209" s="15"/>
      <c r="K209" s="15"/>
      <c r="L209" s="4" t="str">
        <f>IF(H209&lt;&gt;0,IF(Q209&gt;0,IF($C$4&gt;K209,Inputs!$D$7,Inputs!$D$8),Inputs!$D$9),"-")</f>
        <v>-</v>
      </c>
      <c r="M209" s="4" t="str">
        <f>IF(H209&lt;&gt;0,IF(O209=0,Inputs!$D$11,IF(AND(O209&gt;0,O209&lt;Q209),Inputs!$D$12,Inputs!$D$13)),"-")</f>
        <v>-</v>
      </c>
      <c r="N209" s="14" t="s">
        <v>199</v>
      </c>
      <c r="O209" s="13">
        <v>0</v>
      </c>
      <c r="P209" s="13" t="s">
        <v>42</v>
      </c>
      <c r="Q209" s="2">
        <f t="shared" si="29"/>
        <v>0</v>
      </c>
      <c r="R209" s="6" t="str">
        <f>IF(H209&lt;&gt;0,IF(M209&lt;&gt;Inputs!$D$13,$C$4-J209,"-"),"-")</f>
        <v>-</v>
      </c>
      <c r="S209" s="6" t="str">
        <f ca="1">IF(AND(H209&lt;&gt;0,K209&lt;$C$4),IF(M209&lt;&gt;Inputs!$D$13,$C$4-K209,"-"),"-")</f>
        <v>-</v>
      </c>
      <c r="T209" s="6" t="str">
        <f>IF(M209=Inputs!$D$9,'Invoice Tracker'!P209-'Invoice Tracker'!K209,"-")</f>
        <v>-</v>
      </c>
      <c r="U209" s="5">
        <f ca="1">IF((M209&lt;&gt;Inputs!$D$13),IF($C$4&gt;'Invoice Tracker'!K209+Inputs!$G$22,1,0),0)</f>
        <v>1</v>
      </c>
      <c r="V209" s="14">
        <v>0</v>
      </c>
      <c r="W209" s="5">
        <f t="shared" ca="1" si="30"/>
        <v>1</v>
      </c>
      <c r="X209" s="1">
        <f ca="1">IF((M209&lt;&gt;Inputs!$D$13),IF($C$4&gt;'Invoice Tracker'!K209+Inputs!$G$23,1,0),0)</f>
        <v>1</v>
      </c>
      <c r="Y209" s="14">
        <v>0</v>
      </c>
      <c r="Z209" s="5">
        <f t="shared" ca="1" si="31"/>
        <v>1</v>
      </c>
      <c r="AA209" s="1">
        <f ca="1">IF((M209&lt;&gt;Inputs!$D$13),IF($C$4&gt;'Invoice Tracker'!K209+Inputs!$G$24,1,0),0)</f>
        <v>1</v>
      </c>
      <c r="AB209" s="14">
        <v>0</v>
      </c>
      <c r="AC209" s="5">
        <f t="shared" ca="1" si="32"/>
        <v>1</v>
      </c>
      <c r="AD209" s="1">
        <f ca="1">IF((M209&lt;&gt;Inputs!$D$13),IF($C$4&gt;'Invoice Tracker'!K209+Inputs!$G$25,1,0),0)</f>
        <v>1</v>
      </c>
      <c r="AE209" s="14">
        <v>0</v>
      </c>
      <c r="AF209" s="5">
        <f t="shared" ca="1" si="33"/>
        <v>1</v>
      </c>
      <c r="AG209" s="1">
        <f ca="1">IF((M209&lt;&gt;Inputs!$D$13),IF($C$4&gt;'Invoice Tracker'!K209+Inputs!$G$26,1,0),0)</f>
        <v>1</v>
      </c>
      <c r="AH209" s="14">
        <v>0</v>
      </c>
      <c r="AI209" s="5">
        <f t="shared" ca="1" si="34"/>
        <v>1</v>
      </c>
      <c r="AJ209" s="1">
        <f ca="1">IF((M209&lt;&gt;Inputs!$D$13),IF($C$4&gt;'Invoice Tracker'!K209+Inputs!$G$27,1,0),0)</f>
        <v>1</v>
      </c>
      <c r="AK209" s="14">
        <v>0</v>
      </c>
      <c r="AL209" s="5">
        <f t="shared" ca="1" si="35"/>
        <v>1</v>
      </c>
    </row>
    <row r="210" spans="2:38" x14ac:dyDescent="0.2">
      <c r="B210" s="31" t="s">
        <v>42</v>
      </c>
      <c r="C210" s="32" t="s">
        <v>240</v>
      </c>
      <c r="D210" s="15" t="s">
        <v>42</v>
      </c>
      <c r="E210" s="31" t="s">
        <v>42</v>
      </c>
      <c r="F210" s="31" t="s">
        <v>42</v>
      </c>
      <c r="G210" s="13">
        <v>0</v>
      </c>
      <c r="H210" s="13">
        <v>0</v>
      </c>
      <c r="I210" s="14" t="s">
        <v>7</v>
      </c>
      <c r="J210" s="15"/>
      <c r="K210" s="15"/>
      <c r="L210" s="4" t="str">
        <f>IF(H210&lt;&gt;0,IF(Q210&gt;0,IF($C$4&gt;K210,Inputs!$D$7,Inputs!$D$8),Inputs!$D$9),"-")</f>
        <v>-</v>
      </c>
      <c r="M210" s="4" t="str">
        <f>IF(H210&lt;&gt;0,IF(O210=0,Inputs!$D$11,IF(AND(O210&gt;0,O210&lt;Q210),Inputs!$D$12,Inputs!$D$13)),"-")</f>
        <v>-</v>
      </c>
      <c r="N210" s="14" t="s">
        <v>199</v>
      </c>
      <c r="O210" s="13">
        <v>0</v>
      </c>
      <c r="P210" s="13" t="s">
        <v>42</v>
      </c>
      <c r="Q210" s="2">
        <f t="shared" si="29"/>
        <v>0</v>
      </c>
      <c r="R210" s="6" t="str">
        <f>IF(H210&lt;&gt;0,IF(M210&lt;&gt;Inputs!$D$13,$C$4-J210,"-"),"-")</f>
        <v>-</v>
      </c>
      <c r="S210" s="6" t="str">
        <f ca="1">IF(AND(H210&lt;&gt;0,K210&lt;$C$4),IF(M210&lt;&gt;Inputs!$D$13,$C$4-K210,"-"),"-")</f>
        <v>-</v>
      </c>
      <c r="T210" s="6" t="str">
        <f>IF(M210=Inputs!$D$9,'Invoice Tracker'!P210-'Invoice Tracker'!K210,"-")</f>
        <v>-</v>
      </c>
      <c r="U210" s="5">
        <f ca="1">IF((M210&lt;&gt;Inputs!$D$13),IF($C$4&gt;'Invoice Tracker'!K210+Inputs!$G$22,1,0),0)</f>
        <v>1</v>
      </c>
      <c r="V210" s="14">
        <v>0</v>
      </c>
      <c r="W210" s="5">
        <f t="shared" ca="1" si="30"/>
        <v>1</v>
      </c>
      <c r="X210" s="1">
        <f ca="1">IF((M210&lt;&gt;Inputs!$D$13),IF($C$4&gt;'Invoice Tracker'!K210+Inputs!$G$23,1,0),0)</f>
        <v>1</v>
      </c>
      <c r="Y210" s="14">
        <v>0</v>
      </c>
      <c r="Z210" s="5">
        <f t="shared" ca="1" si="31"/>
        <v>1</v>
      </c>
      <c r="AA210" s="1">
        <f ca="1">IF((M210&lt;&gt;Inputs!$D$13),IF($C$4&gt;'Invoice Tracker'!K210+Inputs!$G$24,1,0),0)</f>
        <v>1</v>
      </c>
      <c r="AB210" s="14">
        <v>0</v>
      </c>
      <c r="AC210" s="5">
        <f t="shared" ca="1" si="32"/>
        <v>1</v>
      </c>
      <c r="AD210" s="1">
        <f ca="1">IF((M210&lt;&gt;Inputs!$D$13),IF($C$4&gt;'Invoice Tracker'!K210+Inputs!$G$25,1,0),0)</f>
        <v>1</v>
      </c>
      <c r="AE210" s="14">
        <v>0</v>
      </c>
      <c r="AF210" s="5">
        <f t="shared" ca="1" si="33"/>
        <v>1</v>
      </c>
      <c r="AG210" s="1">
        <f ca="1">IF((M210&lt;&gt;Inputs!$D$13),IF($C$4&gt;'Invoice Tracker'!K210+Inputs!$G$26,1,0),0)</f>
        <v>1</v>
      </c>
      <c r="AH210" s="14">
        <v>0</v>
      </c>
      <c r="AI210" s="5">
        <f t="shared" ca="1" si="34"/>
        <v>1</v>
      </c>
      <c r="AJ210" s="1">
        <f ca="1">IF((M210&lt;&gt;Inputs!$D$13),IF($C$4&gt;'Invoice Tracker'!K210+Inputs!$G$27,1,0),0)</f>
        <v>1</v>
      </c>
      <c r="AK210" s="14">
        <v>0</v>
      </c>
      <c r="AL210" s="5">
        <f t="shared" ca="1" si="35"/>
        <v>1</v>
      </c>
    </row>
    <row r="211" spans="2:38" x14ac:dyDescent="0.2">
      <c r="B211" s="31" t="s">
        <v>42</v>
      </c>
      <c r="C211" s="32" t="s">
        <v>240</v>
      </c>
      <c r="D211" s="15" t="s">
        <v>42</v>
      </c>
      <c r="E211" s="31" t="s">
        <v>42</v>
      </c>
      <c r="F211" s="31" t="s">
        <v>42</v>
      </c>
      <c r="G211" s="13">
        <v>0</v>
      </c>
      <c r="H211" s="13">
        <v>0</v>
      </c>
      <c r="I211" s="14" t="s">
        <v>7</v>
      </c>
      <c r="J211" s="15"/>
      <c r="K211" s="15"/>
      <c r="L211" s="4" t="str">
        <f>IF(H211&lt;&gt;0,IF(Q211&gt;0,IF($C$4&gt;K211,Inputs!$D$7,Inputs!$D$8),Inputs!$D$9),"-")</f>
        <v>-</v>
      </c>
      <c r="M211" s="4" t="str">
        <f>IF(H211&lt;&gt;0,IF(O211=0,Inputs!$D$11,IF(AND(O211&gt;0,O211&lt;Q211),Inputs!$D$12,Inputs!$D$13)),"-")</f>
        <v>-</v>
      </c>
      <c r="N211" s="14" t="s">
        <v>199</v>
      </c>
      <c r="O211" s="13">
        <v>0</v>
      </c>
      <c r="P211" s="13" t="s">
        <v>42</v>
      </c>
      <c r="Q211" s="2">
        <f t="shared" si="29"/>
        <v>0</v>
      </c>
      <c r="R211" s="6" t="str">
        <f>IF(H211&lt;&gt;0,IF(M211&lt;&gt;Inputs!$D$13,$C$4-J211,"-"),"-")</f>
        <v>-</v>
      </c>
      <c r="S211" s="6" t="str">
        <f ca="1">IF(AND(H211&lt;&gt;0,K211&lt;$C$4),IF(M211&lt;&gt;Inputs!$D$13,$C$4-K211,"-"),"-")</f>
        <v>-</v>
      </c>
      <c r="T211" s="6" t="str">
        <f>IF(M211=Inputs!$D$9,'Invoice Tracker'!P211-'Invoice Tracker'!K211,"-")</f>
        <v>-</v>
      </c>
      <c r="U211" s="5">
        <f ca="1">IF((M211&lt;&gt;Inputs!$D$13),IF($C$4&gt;'Invoice Tracker'!K211+Inputs!$G$22,1,0),0)</f>
        <v>1</v>
      </c>
      <c r="V211" s="14">
        <v>0</v>
      </c>
      <c r="W211" s="5">
        <f t="shared" ca="1" si="30"/>
        <v>1</v>
      </c>
      <c r="X211" s="1">
        <f ca="1">IF((M211&lt;&gt;Inputs!$D$13),IF($C$4&gt;'Invoice Tracker'!K211+Inputs!$G$23,1,0),0)</f>
        <v>1</v>
      </c>
      <c r="Y211" s="14">
        <v>0</v>
      </c>
      <c r="Z211" s="5">
        <f t="shared" ca="1" si="31"/>
        <v>1</v>
      </c>
      <c r="AA211" s="1">
        <f ca="1">IF((M211&lt;&gt;Inputs!$D$13),IF($C$4&gt;'Invoice Tracker'!K211+Inputs!$G$24,1,0),0)</f>
        <v>1</v>
      </c>
      <c r="AB211" s="14">
        <v>0</v>
      </c>
      <c r="AC211" s="5">
        <f t="shared" ca="1" si="32"/>
        <v>1</v>
      </c>
      <c r="AD211" s="1">
        <f ca="1">IF((M211&lt;&gt;Inputs!$D$13),IF($C$4&gt;'Invoice Tracker'!K211+Inputs!$G$25,1,0),0)</f>
        <v>1</v>
      </c>
      <c r="AE211" s="14">
        <v>0</v>
      </c>
      <c r="AF211" s="5">
        <f t="shared" ca="1" si="33"/>
        <v>1</v>
      </c>
      <c r="AG211" s="1">
        <f ca="1">IF((M211&lt;&gt;Inputs!$D$13),IF($C$4&gt;'Invoice Tracker'!K211+Inputs!$G$26,1,0),0)</f>
        <v>1</v>
      </c>
      <c r="AH211" s="14">
        <v>0</v>
      </c>
      <c r="AI211" s="5">
        <f t="shared" ca="1" si="34"/>
        <v>1</v>
      </c>
      <c r="AJ211" s="1">
        <f ca="1">IF((M211&lt;&gt;Inputs!$D$13),IF($C$4&gt;'Invoice Tracker'!K211+Inputs!$G$27,1,0),0)</f>
        <v>1</v>
      </c>
      <c r="AK211" s="14">
        <v>0</v>
      </c>
      <c r="AL211" s="5">
        <f t="shared" ca="1" si="35"/>
        <v>1</v>
      </c>
    </row>
    <row r="212" spans="2:38" x14ac:dyDescent="0.2">
      <c r="B212" s="31" t="s">
        <v>42</v>
      </c>
      <c r="C212" s="32" t="s">
        <v>240</v>
      </c>
      <c r="D212" s="15" t="s">
        <v>42</v>
      </c>
      <c r="E212" s="31" t="s">
        <v>42</v>
      </c>
      <c r="F212" s="31" t="s">
        <v>42</v>
      </c>
      <c r="G212" s="13">
        <v>0</v>
      </c>
      <c r="H212" s="13">
        <v>0</v>
      </c>
      <c r="I212" s="14" t="s">
        <v>7</v>
      </c>
      <c r="J212" s="15"/>
      <c r="K212" s="15"/>
      <c r="L212" s="4" t="str">
        <f>IF(H212&lt;&gt;0,IF(Q212&gt;0,IF($C$4&gt;K212,Inputs!$D$7,Inputs!$D$8),Inputs!$D$9),"-")</f>
        <v>-</v>
      </c>
      <c r="M212" s="4" t="str">
        <f>IF(H212&lt;&gt;0,IF(O212=0,Inputs!$D$11,IF(AND(O212&gt;0,O212&lt;Q212),Inputs!$D$12,Inputs!$D$13)),"-")</f>
        <v>-</v>
      </c>
      <c r="N212" s="14" t="s">
        <v>199</v>
      </c>
      <c r="O212" s="13">
        <v>0</v>
      </c>
      <c r="P212" s="13" t="s">
        <v>42</v>
      </c>
      <c r="Q212" s="2">
        <f t="shared" si="29"/>
        <v>0</v>
      </c>
      <c r="R212" s="6" t="str">
        <f>IF(H212&lt;&gt;0,IF(M212&lt;&gt;Inputs!$D$13,$C$4-J212,"-"),"-")</f>
        <v>-</v>
      </c>
      <c r="S212" s="6" t="str">
        <f ca="1">IF(AND(H212&lt;&gt;0,K212&lt;$C$4),IF(M212&lt;&gt;Inputs!$D$13,$C$4-K212,"-"),"-")</f>
        <v>-</v>
      </c>
      <c r="T212" s="6" t="str">
        <f>IF(M212=Inputs!$D$9,'Invoice Tracker'!P212-'Invoice Tracker'!K212,"-")</f>
        <v>-</v>
      </c>
      <c r="U212" s="5">
        <f ca="1">IF((M212&lt;&gt;Inputs!$D$13),IF($C$4&gt;'Invoice Tracker'!K212+Inputs!$G$22,1,0),0)</f>
        <v>1</v>
      </c>
      <c r="V212" s="14">
        <v>0</v>
      </c>
      <c r="W212" s="5">
        <f t="shared" ca="1" si="30"/>
        <v>1</v>
      </c>
      <c r="X212" s="1">
        <f ca="1">IF((M212&lt;&gt;Inputs!$D$13),IF($C$4&gt;'Invoice Tracker'!K212+Inputs!$G$23,1,0),0)</f>
        <v>1</v>
      </c>
      <c r="Y212" s="14">
        <v>0</v>
      </c>
      <c r="Z212" s="5">
        <f t="shared" ca="1" si="31"/>
        <v>1</v>
      </c>
      <c r="AA212" s="1">
        <f ca="1">IF((M212&lt;&gt;Inputs!$D$13),IF($C$4&gt;'Invoice Tracker'!K212+Inputs!$G$24,1,0),0)</f>
        <v>1</v>
      </c>
      <c r="AB212" s="14">
        <v>0</v>
      </c>
      <c r="AC212" s="5">
        <f t="shared" ca="1" si="32"/>
        <v>1</v>
      </c>
      <c r="AD212" s="1">
        <f ca="1">IF((M212&lt;&gt;Inputs!$D$13),IF($C$4&gt;'Invoice Tracker'!K212+Inputs!$G$25,1,0),0)</f>
        <v>1</v>
      </c>
      <c r="AE212" s="14">
        <v>0</v>
      </c>
      <c r="AF212" s="5">
        <f t="shared" ca="1" si="33"/>
        <v>1</v>
      </c>
      <c r="AG212" s="1">
        <f ca="1">IF((M212&lt;&gt;Inputs!$D$13),IF($C$4&gt;'Invoice Tracker'!K212+Inputs!$G$26,1,0),0)</f>
        <v>1</v>
      </c>
      <c r="AH212" s="14">
        <v>0</v>
      </c>
      <c r="AI212" s="5">
        <f t="shared" ca="1" si="34"/>
        <v>1</v>
      </c>
      <c r="AJ212" s="1">
        <f ca="1">IF((M212&lt;&gt;Inputs!$D$13),IF($C$4&gt;'Invoice Tracker'!K212+Inputs!$G$27,1,0),0)</f>
        <v>1</v>
      </c>
      <c r="AK212" s="14">
        <v>0</v>
      </c>
      <c r="AL212" s="5">
        <f t="shared" ca="1" si="35"/>
        <v>1</v>
      </c>
    </row>
    <row r="213" spans="2:38" x14ac:dyDescent="0.2">
      <c r="B213" s="31" t="s">
        <v>42</v>
      </c>
      <c r="C213" s="32" t="s">
        <v>240</v>
      </c>
      <c r="D213" s="33" t="s">
        <v>42</v>
      </c>
      <c r="E213" s="31" t="s">
        <v>42</v>
      </c>
      <c r="F213" s="31" t="s">
        <v>42</v>
      </c>
      <c r="G213" s="13">
        <v>0</v>
      </c>
      <c r="H213" s="13">
        <v>0</v>
      </c>
      <c r="I213" s="14" t="s">
        <v>7</v>
      </c>
      <c r="J213" s="15"/>
      <c r="K213" s="15"/>
      <c r="L213" s="4" t="str">
        <f>IF(H213&lt;&gt;0,IF(Q213&gt;0,IF($C$4&gt;K213,Inputs!$D$7,Inputs!$D$8),Inputs!$D$9),"-")</f>
        <v>-</v>
      </c>
      <c r="M213" s="4" t="str">
        <f>IF(H213&lt;&gt;0,IF(O213=0,Inputs!$D$11,IF(AND(O213&gt;0,O213&lt;Q213),Inputs!$D$12,Inputs!$D$13)),"-")</f>
        <v>-</v>
      </c>
      <c r="N213" s="14" t="s">
        <v>199</v>
      </c>
      <c r="O213" s="13">
        <v>0</v>
      </c>
      <c r="P213" s="13" t="s">
        <v>42</v>
      </c>
      <c r="Q213" s="2">
        <f t="shared" si="29"/>
        <v>0</v>
      </c>
      <c r="R213" s="6" t="str">
        <f>IF(H213&lt;&gt;0,IF(M213&lt;&gt;Inputs!$D$13,$C$4-J213,"-"),"-")</f>
        <v>-</v>
      </c>
      <c r="S213" s="6" t="str">
        <f ca="1">IF(AND(H213&lt;&gt;0,K213&lt;$C$4),IF(M213&lt;&gt;Inputs!$D$13,$C$4-K213,"-"),"-")</f>
        <v>-</v>
      </c>
      <c r="T213" s="6" t="str">
        <f>IF(M213=Inputs!$D$9,'Invoice Tracker'!P213-'Invoice Tracker'!K213,"-")</f>
        <v>-</v>
      </c>
      <c r="U213" s="5">
        <f ca="1">IF((M213&lt;&gt;Inputs!$D$13),IF($C$4&gt;'Invoice Tracker'!K213+Inputs!$G$22,1,0),0)</f>
        <v>1</v>
      </c>
      <c r="V213" s="14">
        <v>0</v>
      </c>
      <c r="W213" s="5">
        <f t="shared" ca="1" si="30"/>
        <v>1</v>
      </c>
      <c r="X213" s="1">
        <f ca="1">IF((M213&lt;&gt;Inputs!$D$13),IF($C$4&gt;'Invoice Tracker'!K213+Inputs!$G$23,1,0),0)</f>
        <v>1</v>
      </c>
      <c r="Y213" s="14">
        <v>0</v>
      </c>
      <c r="Z213" s="5">
        <f t="shared" ca="1" si="31"/>
        <v>1</v>
      </c>
      <c r="AA213" s="1">
        <f ca="1">IF((M213&lt;&gt;Inputs!$D$13),IF($C$4&gt;'Invoice Tracker'!K213+Inputs!$G$24,1,0),0)</f>
        <v>1</v>
      </c>
      <c r="AB213" s="14">
        <v>0</v>
      </c>
      <c r="AC213" s="5">
        <f t="shared" ca="1" si="32"/>
        <v>1</v>
      </c>
      <c r="AD213" s="1">
        <f ca="1">IF((M213&lt;&gt;Inputs!$D$13),IF($C$4&gt;'Invoice Tracker'!K213+Inputs!$G$25,1,0),0)</f>
        <v>1</v>
      </c>
      <c r="AE213" s="14">
        <v>0</v>
      </c>
      <c r="AF213" s="5">
        <f t="shared" ca="1" si="33"/>
        <v>1</v>
      </c>
      <c r="AG213" s="1">
        <f ca="1">IF((M213&lt;&gt;Inputs!$D$13),IF($C$4&gt;'Invoice Tracker'!K213+Inputs!$G$26,1,0),0)</f>
        <v>1</v>
      </c>
      <c r="AH213" s="14">
        <v>0</v>
      </c>
      <c r="AI213" s="5">
        <f t="shared" ca="1" si="34"/>
        <v>1</v>
      </c>
      <c r="AJ213" s="1">
        <f ca="1">IF((M213&lt;&gt;Inputs!$D$13),IF($C$4&gt;'Invoice Tracker'!K213+Inputs!$G$27,1,0),0)</f>
        <v>1</v>
      </c>
      <c r="AK213" s="14">
        <v>0</v>
      </c>
      <c r="AL213" s="5">
        <f t="shared" ca="1" si="35"/>
        <v>1</v>
      </c>
    </row>
    <row r="214" spans="2:38" x14ac:dyDescent="0.2">
      <c r="B214" s="31" t="s">
        <v>42</v>
      </c>
      <c r="C214" s="32" t="s">
        <v>240</v>
      </c>
      <c r="D214" s="33" t="s">
        <v>42</v>
      </c>
      <c r="E214" s="31" t="s">
        <v>42</v>
      </c>
      <c r="F214" s="31" t="s">
        <v>42</v>
      </c>
      <c r="G214" s="13">
        <v>0</v>
      </c>
      <c r="H214" s="13">
        <v>0</v>
      </c>
      <c r="I214" s="14" t="s">
        <v>7</v>
      </c>
      <c r="J214" s="15"/>
      <c r="K214" s="15"/>
      <c r="L214" s="4" t="str">
        <f>IF(H214&lt;&gt;0,IF(Q214&gt;0,IF($C$4&gt;K214,Inputs!$D$7,Inputs!$D$8),Inputs!$D$9),"-")</f>
        <v>-</v>
      </c>
      <c r="M214" s="4" t="str">
        <f>IF(H214&lt;&gt;0,IF(O214=0,Inputs!$D$11,IF(AND(O214&gt;0,O214&lt;Q214),Inputs!$D$12,Inputs!$D$13)),"-")</f>
        <v>-</v>
      </c>
      <c r="N214" s="14" t="s">
        <v>199</v>
      </c>
      <c r="O214" s="13">
        <v>0</v>
      </c>
      <c r="P214" s="13" t="s">
        <v>42</v>
      </c>
      <c r="Q214" s="2">
        <f t="shared" si="29"/>
        <v>0</v>
      </c>
      <c r="R214" s="6" t="str">
        <f>IF(H214&lt;&gt;0,IF(M214&lt;&gt;Inputs!$D$13,$C$4-J214,"-"),"-")</f>
        <v>-</v>
      </c>
      <c r="S214" s="6" t="str">
        <f ca="1">IF(AND(H214&lt;&gt;0,K214&lt;$C$4),IF(M214&lt;&gt;Inputs!$D$13,$C$4-K214,"-"),"-")</f>
        <v>-</v>
      </c>
      <c r="T214" s="6" t="str">
        <f>IF(M214=Inputs!$D$9,'Invoice Tracker'!P214-'Invoice Tracker'!K214,"-")</f>
        <v>-</v>
      </c>
      <c r="U214" s="5">
        <f ca="1">IF((M214&lt;&gt;Inputs!$D$13),IF($C$4&gt;'Invoice Tracker'!K214+Inputs!$G$22,1,0),0)</f>
        <v>1</v>
      </c>
      <c r="V214" s="14">
        <v>0</v>
      </c>
      <c r="W214" s="5">
        <f t="shared" ca="1" si="30"/>
        <v>1</v>
      </c>
      <c r="X214" s="1">
        <f ca="1">IF((M214&lt;&gt;Inputs!$D$13),IF($C$4&gt;'Invoice Tracker'!K214+Inputs!$G$23,1,0),0)</f>
        <v>1</v>
      </c>
      <c r="Y214" s="14">
        <v>0</v>
      </c>
      <c r="Z214" s="5">
        <f t="shared" ca="1" si="31"/>
        <v>1</v>
      </c>
      <c r="AA214" s="1">
        <f ca="1">IF((M214&lt;&gt;Inputs!$D$13),IF($C$4&gt;'Invoice Tracker'!K214+Inputs!$G$24,1,0),0)</f>
        <v>1</v>
      </c>
      <c r="AB214" s="14">
        <v>0</v>
      </c>
      <c r="AC214" s="5">
        <f t="shared" ca="1" si="32"/>
        <v>1</v>
      </c>
      <c r="AD214" s="1">
        <f ca="1">IF((M214&lt;&gt;Inputs!$D$13),IF($C$4&gt;'Invoice Tracker'!K214+Inputs!$G$25,1,0),0)</f>
        <v>1</v>
      </c>
      <c r="AE214" s="14">
        <v>0</v>
      </c>
      <c r="AF214" s="5">
        <f t="shared" ca="1" si="33"/>
        <v>1</v>
      </c>
      <c r="AG214" s="1">
        <f ca="1">IF((M214&lt;&gt;Inputs!$D$13),IF($C$4&gt;'Invoice Tracker'!K214+Inputs!$G$26,1,0),0)</f>
        <v>1</v>
      </c>
      <c r="AH214" s="14">
        <v>0</v>
      </c>
      <c r="AI214" s="5">
        <f t="shared" ca="1" si="34"/>
        <v>1</v>
      </c>
      <c r="AJ214" s="1">
        <f ca="1">IF((M214&lt;&gt;Inputs!$D$13),IF($C$4&gt;'Invoice Tracker'!K214+Inputs!$G$27,1,0),0)</f>
        <v>1</v>
      </c>
      <c r="AK214" s="14">
        <v>0</v>
      </c>
      <c r="AL214" s="5">
        <f t="shared" ca="1" si="35"/>
        <v>1</v>
      </c>
    </row>
    <row r="215" spans="2:38" x14ac:dyDescent="0.2">
      <c r="B215" s="31" t="s">
        <v>42</v>
      </c>
      <c r="C215" s="32" t="s">
        <v>240</v>
      </c>
      <c r="D215" s="33" t="s">
        <v>42</v>
      </c>
      <c r="E215" s="31" t="s">
        <v>42</v>
      </c>
      <c r="F215" s="31" t="s">
        <v>42</v>
      </c>
      <c r="G215" s="13">
        <v>0</v>
      </c>
      <c r="H215" s="13">
        <v>0</v>
      </c>
      <c r="I215" s="14" t="s">
        <v>7</v>
      </c>
      <c r="J215" s="15"/>
      <c r="K215" s="15"/>
      <c r="L215" s="4" t="str">
        <f>IF(H215&lt;&gt;0,IF(Q215&gt;0,IF($C$4&gt;K215,Inputs!$D$7,Inputs!$D$8),Inputs!$D$9),"-")</f>
        <v>-</v>
      </c>
      <c r="M215" s="4" t="str">
        <f>IF(H215&lt;&gt;0,IF(O215=0,Inputs!$D$11,IF(AND(O215&gt;0,O215&lt;Q215),Inputs!$D$12,Inputs!$D$13)),"-")</f>
        <v>-</v>
      </c>
      <c r="N215" s="14" t="s">
        <v>199</v>
      </c>
      <c r="O215" s="13">
        <v>0</v>
      </c>
      <c r="P215" s="13" t="s">
        <v>42</v>
      </c>
      <c r="Q215" s="2">
        <f t="shared" si="29"/>
        <v>0</v>
      </c>
      <c r="R215" s="6" t="str">
        <f>IF(H215&lt;&gt;0,IF(M215&lt;&gt;Inputs!$D$13,$C$4-J215,"-"),"-")</f>
        <v>-</v>
      </c>
      <c r="S215" s="6" t="str">
        <f ca="1">IF(AND(H215&lt;&gt;0,K215&lt;$C$4),IF(M215&lt;&gt;Inputs!$D$13,$C$4-K215,"-"),"-")</f>
        <v>-</v>
      </c>
      <c r="T215" s="6" t="str">
        <f>IF(M215=Inputs!$D$9,'Invoice Tracker'!P215-'Invoice Tracker'!K215,"-")</f>
        <v>-</v>
      </c>
      <c r="U215" s="5">
        <f ca="1">IF((M215&lt;&gt;Inputs!$D$13),IF($C$4&gt;'Invoice Tracker'!K215+Inputs!$G$22,1,0),0)</f>
        <v>1</v>
      </c>
      <c r="V215" s="14">
        <v>0</v>
      </c>
      <c r="W215" s="5">
        <f t="shared" ca="1" si="30"/>
        <v>1</v>
      </c>
      <c r="X215" s="1">
        <f ca="1">IF((M215&lt;&gt;Inputs!$D$13),IF($C$4&gt;'Invoice Tracker'!K215+Inputs!$G$23,1,0),0)</f>
        <v>1</v>
      </c>
      <c r="Y215" s="14">
        <v>0</v>
      </c>
      <c r="Z215" s="5">
        <f t="shared" ca="1" si="31"/>
        <v>1</v>
      </c>
      <c r="AA215" s="1">
        <f ca="1">IF((M215&lt;&gt;Inputs!$D$13),IF($C$4&gt;'Invoice Tracker'!K215+Inputs!$G$24,1,0),0)</f>
        <v>1</v>
      </c>
      <c r="AB215" s="14">
        <v>0</v>
      </c>
      <c r="AC215" s="5">
        <f t="shared" ca="1" si="32"/>
        <v>1</v>
      </c>
      <c r="AD215" s="1">
        <f ca="1">IF((M215&lt;&gt;Inputs!$D$13),IF($C$4&gt;'Invoice Tracker'!K215+Inputs!$G$25,1,0),0)</f>
        <v>1</v>
      </c>
      <c r="AE215" s="14">
        <v>0</v>
      </c>
      <c r="AF215" s="5">
        <f t="shared" ca="1" si="33"/>
        <v>1</v>
      </c>
      <c r="AG215" s="1">
        <f ca="1">IF((M215&lt;&gt;Inputs!$D$13),IF($C$4&gt;'Invoice Tracker'!K215+Inputs!$G$26,1,0),0)</f>
        <v>1</v>
      </c>
      <c r="AH215" s="14">
        <v>0</v>
      </c>
      <c r="AI215" s="5">
        <f t="shared" ca="1" si="34"/>
        <v>1</v>
      </c>
      <c r="AJ215" s="1">
        <f ca="1">IF((M215&lt;&gt;Inputs!$D$13),IF($C$4&gt;'Invoice Tracker'!K215+Inputs!$G$27,1,0),0)</f>
        <v>1</v>
      </c>
      <c r="AK215" s="14">
        <v>0</v>
      </c>
      <c r="AL215" s="5">
        <f t="shared" ca="1" si="35"/>
        <v>1</v>
      </c>
    </row>
    <row r="216" spans="2:38" x14ac:dyDescent="0.2">
      <c r="B216" s="31" t="s">
        <v>42</v>
      </c>
      <c r="C216" s="32" t="s">
        <v>240</v>
      </c>
      <c r="D216" s="33" t="s">
        <v>42</v>
      </c>
      <c r="E216" s="31" t="s">
        <v>42</v>
      </c>
      <c r="F216" s="31" t="s">
        <v>42</v>
      </c>
      <c r="G216" s="13">
        <v>0</v>
      </c>
      <c r="H216" s="13">
        <v>0</v>
      </c>
      <c r="I216" s="14" t="s">
        <v>7</v>
      </c>
      <c r="J216" s="15"/>
      <c r="K216" s="15"/>
      <c r="L216" s="4" t="str">
        <f>IF(H216&lt;&gt;0,IF(Q216&gt;0,IF($C$4&gt;K216,Inputs!$D$7,Inputs!$D$8),Inputs!$D$9),"-")</f>
        <v>-</v>
      </c>
      <c r="M216" s="4" t="str">
        <f>IF(H216&lt;&gt;0,IF(O216=0,Inputs!$D$11,IF(AND(O216&gt;0,O216&lt;Q216),Inputs!$D$12,Inputs!$D$13)),"-")</f>
        <v>-</v>
      </c>
      <c r="N216" s="14" t="s">
        <v>199</v>
      </c>
      <c r="O216" s="13">
        <v>0</v>
      </c>
      <c r="P216" s="13" t="s">
        <v>42</v>
      </c>
      <c r="Q216" s="2">
        <f t="shared" si="29"/>
        <v>0</v>
      </c>
      <c r="R216" s="6" t="str">
        <f>IF(H216&lt;&gt;0,IF(M216&lt;&gt;Inputs!$D$13,$C$4-J216,"-"),"-")</f>
        <v>-</v>
      </c>
      <c r="S216" s="6" t="str">
        <f ca="1">IF(AND(H216&lt;&gt;0,K216&lt;$C$4),IF(M216&lt;&gt;Inputs!$D$13,$C$4-K216,"-"),"-")</f>
        <v>-</v>
      </c>
      <c r="T216" s="6" t="str">
        <f>IF(M216=Inputs!$D$9,'Invoice Tracker'!P216-'Invoice Tracker'!K216,"-")</f>
        <v>-</v>
      </c>
      <c r="U216" s="5">
        <f ca="1">IF((M216&lt;&gt;Inputs!$D$13),IF($C$4&gt;'Invoice Tracker'!K216+Inputs!$G$22,1,0),0)</f>
        <v>1</v>
      </c>
      <c r="V216" s="14">
        <v>0</v>
      </c>
      <c r="W216" s="5">
        <f t="shared" ca="1" si="30"/>
        <v>1</v>
      </c>
      <c r="X216" s="1">
        <f ca="1">IF((M216&lt;&gt;Inputs!$D$13),IF($C$4&gt;'Invoice Tracker'!K216+Inputs!$G$23,1,0),0)</f>
        <v>1</v>
      </c>
      <c r="Y216" s="14">
        <v>0</v>
      </c>
      <c r="Z216" s="5">
        <f t="shared" ca="1" si="31"/>
        <v>1</v>
      </c>
      <c r="AA216" s="1">
        <f ca="1">IF((M216&lt;&gt;Inputs!$D$13),IF($C$4&gt;'Invoice Tracker'!K216+Inputs!$G$24,1,0),0)</f>
        <v>1</v>
      </c>
      <c r="AB216" s="14">
        <v>0</v>
      </c>
      <c r="AC216" s="5">
        <f t="shared" ca="1" si="32"/>
        <v>1</v>
      </c>
      <c r="AD216" s="1">
        <f ca="1">IF((M216&lt;&gt;Inputs!$D$13),IF($C$4&gt;'Invoice Tracker'!K216+Inputs!$G$25,1,0),0)</f>
        <v>1</v>
      </c>
      <c r="AE216" s="14">
        <v>0</v>
      </c>
      <c r="AF216" s="5">
        <f t="shared" ca="1" si="33"/>
        <v>1</v>
      </c>
      <c r="AG216" s="1">
        <f ca="1">IF((M216&lt;&gt;Inputs!$D$13),IF($C$4&gt;'Invoice Tracker'!K216+Inputs!$G$26,1,0),0)</f>
        <v>1</v>
      </c>
      <c r="AH216" s="14">
        <v>0</v>
      </c>
      <c r="AI216" s="5">
        <f t="shared" ca="1" si="34"/>
        <v>1</v>
      </c>
      <c r="AJ216" s="1">
        <f ca="1">IF((M216&lt;&gt;Inputs!$D$13),IF($C$4&gt;'Invoice Tracker'!K216+Inputs!$G$27,1,0),0)</f>
        <v>1</v>
      </c>
      <c r="AK216" s="14">
        <v>0</v>
      </c>
      <c r="AL216" s="5">
        <f t="shared" ca="1" si="35"/>
        <v>1</v>
      </c>
    </row>
    <row r="217" spans="2:38" x14ac:dyDescent="0.2">
      <c r="B217" s="31" t="s">
        <v>42</v>
      </c>
      <c r="C217" s="32" t="s">
        <v>240</v>
      </c>
      <c r="D217" s="33" t="s">
        <v>42</v>
      </c>
      <c r="E217" s="31" t="s">
        <v>42</v>
      </c>
      <c r="F217" s="31" t="s">
        <v>42</v>
      </c>
      <c r="G217" s="13">
        <v>0</v>
      </c>
      <c r="H217" s="13">
        <v>0</v>
      </c>
      <c r="I217" s="14" t="s">
        <v>7</v>
      </c>
      <c r="J217" s="15"/>
      <c r="K217" s="15"/>
      <c r="L217" s="4" t="str">
        <f>IF(H217&lt;&gt;0,IF(Q217&gt;0,IF($C$4&gt;K217,Inputs!$D$7,Inputs!$D$8),Inputs!$D$9),"-")</f>
        <v>-</v>
      </c>
      <c r="M217" s="4" t="str">
        <f>IF(H217&lt;&gt;0,IF(O217=0,Inputs!$D$11,IF(AND(O217&gt;0,O217&lt;Q217),Inputs!$D$12,Inputs!$D$13)),"-")</f>
        <v>-</v>
      </c>
      <c r="N217" s="14" t="s">
        <v>199</v>
      </c>
      <c r="O217" s="13">
        <v>0</v>
      </c>
      <c r="P217" s="13" t="s">
        <v>42</v>
      </c>
      <c r="Q217" s="2">
        <f t="shared" si="29"/>
        <v>0</v>
      </c>
      <c r="R217" s="6" t="str">
        <f>IF(H217&lt;&gt;0,IF(M217&lt;&gt;Inputs!$D$13,$C$4-J217,"-"),"-")</f>
        <v>-</v>
      </c>
      <c r="S217" s="6" t="str">
        <f ca="1">IF(AND(H217&lt;&gt;0,K217&lt;$C$4),IF(M217&lt;&gt;Inputs!$D$13,$C$4-K217,"-"),"-")</f>
        <v>-</v>
      </c>
      <c r="T217" s="6" t="str">
        <f>IF(M217=Inputs!$D$9,'Invoice Tracker'!P217-'Invoice Tracker'!K217,"-")</f>
        <v>-</v>
      </c>
      <c r="U217" s="5">
        <f ca="1">IF((M217&lt;&gt;Inputs!$D$13),IF($C$4&gt;'Invoice Tracker'!K217+Inputs!$G$22,1,0),0)</f>
        <v>1</v>
      </c>
      <c r="V217" s="14">
        <v>0</v>
      </c>
      <c r="W217" s="5">
        <f t="shared" ca="1" si="30"/>
        <v>1</v>
      </c>
      <c r="X217" s="1">
        <f ca="1">IF((M217&lt;&gt;Inputs!$D$13),IF($C$4&gt;'Invoice Tracker'!K217+Inputs!$G$23,1,0),0)</f>
        <v>1</v>
      </c>
      <c r="Y217" s="14">
        <v>0</v>
      </c>
      <c r="Z217" s="5">
        <f t="shared" ca="1" si="31"/>
        <v>1</v>
      </c>
      <c r="AA217" s="1">
        <f ca="1">IF((M217&lt;&gt;Inputs!$D$13),IF($C$4&gt;'Invoice Tracker'!K217+Inputs!$G$24,1,0),0)</f>
        <v>1</v>
      </c>
      <c r="AB217" s="14">
        <v>0</v>
      </c>
      <c r="AC217" s="5">
        <f t="shared" ca="1" si="32"/>
        <v>1</v>
      </c>
      <c r="AD217" s="1">
        <f ca="1">IF((M217&lt;&gt;Inputs!$D$13),IF($C$4&gt;'Invoice Tracker'!K217+Inputs!$G$25,1,0),0)</f>
        <v>1</v>
      </c>
      <c r="AE217" s="14">
        <v>0</v>
      </c>
      <c r="AF217" s="5">
        <f t="shared" ca="1" si="33"/>
        <v>1</v>
      </c>
      <c r="AG217" s="1">
        <f ca="1">IF((M217&lt;&gt;Inputs!$D$13),IF($C$4&gt;'Invoice Tracker'!K217+Inputs!$G$26,1,0),0)</f>
        <v>1</v>
      </c>
      <c r="AH217" s="14">
        <v>0</v>
      </c>
      <c r="AI217" s="5">
        <f t="shared" ca="1" si="34"/>
        <v>1</v>
      </c>
      <c r="AJ217" s="1">
        <f ca="1">IF((M217&lt;&gt;Inputs!$D$13),IF($C$4&gt;'Invoice Tracker'!K217+Inputs!$G$27,1,0),0)</f>
        <v>1</v>
      </c>
      <c r="AK217" s="14">
        <v>0</v>
      </c>
      <c r="AL217" s="5">
        <f t="shared" ca="1" si="35"/>
        <v>1</v>
      </c>
    </row>
    <row r="218" spans="2:38" x14ac:dyDescent="0.2">
      <c r="B218" s="31" t="s">
        <v>42</v>
      </c>
      <c r="C218" s="32" t="s">
        <v>240</v>
      </c>
      <c r="D218" s="33" t="s">
        <v>42</v>
      </c>
      <c r="E218" s="31" t="s">
        <v>42</v>
      </c>
      <c r="F218" s="31" t="s">
        <v>42</v>
      </c>
      <c r="G218" s="13">
        <v>0</v>
      </c>
      <c r="H218" s="13">
        <v>0</v>
      </c>
      <c r="I218" s="14" t="s">
        <v>7</v>
      </c>
      <c r="J218" s="15"/>
      <c r="K218" s="15"/>
      <c r="L218" s="4" t="str">
        <f>IF(H218&lt;&gt;0,IF(Q218&gt;0,IF($C$4&gt;K218,Inputs!$D$7,Inputs!$D$8),Inputs!$D$9),"-")</f>
        <v>-</v>
      </c>
      <c r="M218" s="4" t="str">
        <f>IF(H218&lt;&gt;0,IF(O218=0,Inputs!$D$11,IF(AND(O218&gt;0,O218&lt;Q218),Inputs!$D$12,Inputs!$D$13)),"-")</f>
        <v>-</v>
      </c>
      <c r="N218" s="14" t="s">
        <v>199</v>
      </c>
      <c r="O218" s="13">
        <v>0</v>
      </c>
      <c r="P218" s="13" t="s">
        <v>42</v>
      </c>
      <c r="Q218" s="2">
        <f t="shared" si="29"/>
        <v>0</v>
      </c>
      <c r="R218" s="6" t="str">
        <f>IF(H218&lt;&gt;0,IF(M218&lt;&gt;Inputs!$D$13,$C$4-J218,"-"),"-")</f>
        <v>-</v>
      </c>
      <c r="S218" s="6" t="str">
        <f ca="1">IF(AND(H218&lt;&gt;0,K218&lt;$C$4),IF(M218&lt;&gt;Inputs!$D$13,$C$4-K218,"-"),"-")</f>
        <v>-</v>
      </c>
      <c r="T218" s="6" t="str">
        <f>IF(M218=Inputs!$D$9,'Invoice Tracker'!P218-'Invoice Tracker'!K218,"-")</f>
        <v>-</v>
      </c>
      <c r="U218" s="5">
        <f ca="1">IF((M218&lt;&gt;Inputs!$D$13),IF($C$4&gt;'Invoice Tracker'!K218+Inputs!$G$22,1,0),0)</f>
        <v>1</v>
      </c>
      <c r="V218" s="14">
        <v>0</v>
      </c>
      <c r="W218" s="5">
        <f t="shared" ca="1" si="30"/>
        <v>1</v>
      </c>
      <c r="X218" s="1">
        <f ca="1">IF((M218&lt;&gt;Inputs!$D$13),IF($C$4&gt;'Invoice Tracker'!K218+Inputs!$G$23,1,0),0)</f>
        <v>1</v>
      </c>
      <c r="Y218" s="14">
        <v>0</v>
      </c>
      <c r="Z218" s="5">
        <f t="shared" ca="1" si="31"/>
        <v>1</v>
      </c>
      <c r="AA218" s="1">
        <f ca="1">IF((M218&lt;&gt;Inputs!$D$13),IF($C$4&gt;'Invoice Tracker'!K218+Inputs!$G$24,1,0),0)</f>
        <v>1</v>
      </c>
      <c r="AB218" s="14">
        <v>0</v>
      </c>
      <c r="AC218" s="5">
        <f t="shared" ca="1" si="32"/>
        <v>1</v>
      </c>
      <c r="AD218" s="1">
        <f ca="1">IF((M218&lt;&gt;Inputs!$D$13),IF($C$4&gt;'Invoice Tracker'!K218+Inputs!$G$25,1,0),0)</f>
        <v>1</v>
      </c>
      <c r="AE218" s="14">
        <v>0</v>
      </c>
      <c r="AF218" s="5">
        <f t="shared" ca="1" si="33"/>
        <v>1</v>
      </c>
      <c r="AG218" s="1">
        <f ca="1">IF((M218&lt;&gt;Inputs!$D$13),IF($C$4&gt;'Invoice Tracker'!K218+Inputs!$G$26,1,0),0)</f>
        <v>1</v>
      </c>
      <c r="AH218" s="14">
        <v>0</v>
      </c>
      <c r="AI218" s="5">
        <f t="shared" ca="1" si="34"/>
        <v>1</v>
      </c>
      <c r="AJ218" s="1">
        <f ca="1">IF((M218&lt;&gt;Inputs!$D$13),IF($C$4&gt;'Invoice Tracker'!K218+Inputs!$G$27,1,0),0)</f>
        <v>1</v>
      </c>
      <c r="AK218" s="14">
        <v>0</v>
      </c>
      <c r="AL218" s="5">
        <f t="shared" ca="1" si="35"/>
        <v>1</v>
      </c>
    </row>
    <row r="219" spans="2:38" x14ac:dyDescent="0.2">
      <c r="B219" s="31" t="s">
        <v>42</v>
      </c>
      <c r="C219" s="32" t="s">
        <v>240</v>
      </c>
      <c r="D219" s="33" t="s">
        <v>42</v>
      </c>
      <c r="E219" s="31" t="s">
        <v>42</v>
      </c>
      <c r="F219" s="31" t="s">
        <v>42</v>
      </c>
      <c r="G219" s="13">
        <v>0</v>
      </c>
      <c r="H219" s="13">
        <v>0</v>
      </c>
      <c r="I219" s="14" t="s">
        <v>7</v>
      </c>
      <c r="J219" s="15"/>
      <c r="K219" s="15"/>
      <c r="L219" s="4" t="str">
        <f>IF(H219&lt;&gt;0,IF(Q219&gt;0,IF($C$4&gt;K219,Inputs!$D$7,Inputs!$D$8),Inputs!$D$9),"-")</f>
        <v>-</v>
      </c>
      <c r="M219" s="4" t="str">
        <f>IF(H219&lt;&gt;0,IF(O219=0,Inputs!$D$11,IF(AND(O219&gt;0,O219&lt;Q219),Inputs!$D$12,Inputs!$D$13)),"-")</f>
        <v>-</v>
      </c>
      <c r="N219" s="14" t="s">
        <v>199</v>
      </c>
      <c r="O219" s="13">
        <v>0</v>
      </c>
      <c r="P219" s="13" t="s">
        <v>42</v>
      </c>
      <c r="Q219" s="2">
        <f t="shared" si="29"/>
        <v>0</v>
      </c>
      <c r="R219" s="6" t="str">
        <f>IF(H219&lt;&gt;0,IF(M219&lt;&gt;Inputs!$D$13,$C$4-J219,"-"),"-")</f>
        <v>-</v>
      </c>
      <c r="S219" s="6" t="str">
        <f ca="1">IF(AND(H219&lt;&gt;0,K219&lt;$C$4),IF(M219&lt;&gt;Inputs!$D$13,$C$4-K219,"-"),"-")</f>
        <v>-</v>
      </c>
      <c r="T219" s="6" t="str">
        <f>IF(M219=Inputs!$D$9,'Invoice Tracker'!P219-'Invoice Tracker'!K219,"-")</f>
        <v>-</v>
      </c>
      <c r="U219" s="5">
        <f ca="1">IF((M219&lt;&gt;Inputs!$D$13),IF($C$4&gt;'Invoice Tracker'!K219+Inputs!$G$22,1,0),0)</f>
        <v>1</v>
      </c>
      <c r="V219" s="14">
        <v>0</v>
      </c>
      <c r="W219" s="5">
        <f t="shared" ca="1" si="30"/>
        <v>1</v>
      </c>
      <c r="X219" s="1">
        <f ca="1">IF((M219&lt;&gt;Inputs!$D$13),IF($C$4&gt;'Invoice Tracker'!K219+Inputs!$G$23,1,0),0)</f>
        <v>1</v>
      </c>
      <c r="Y219" s="14">
        <v>0</v>
      </c>
      <c r="Z219" s="5">
        <f t="shared" ca="1" si="31"/>
        <v>1</v>
      </c>
      <c r="AA219" s="1">
        <f ca="1">IF((M219&lt;&gt;Inputs!$D$13),IF($C$4&gt;'Invoice Tracker'!K219+Inputs!$G$24,1,0),0)</f>
        <v>1</v>
      </c>
      <c r="AB219" s="14">
        <v>0</v>
      </c>
      <c r="AC219" s="5">
        <f t="shared" ca="1" si="32"/>
        <v>1</v>
      </c>
      <c r="AD219" s="1">
        <f ca="1">IF((M219&lt;&gt;Inputs!$D$13),IF($C$4&gt;'Invoice Tracker'!K219+Inputs!$G$25,1,0),0)</f>
        <v>1</v>
      </c>
      <c r="AE219" s="14">
        <v>0</v>
      </c>
      <c r="AF219" s="5">
        <f t="shared" ca="1" si="33"/>
        <v>1</v>
      </c>
      <c r="AG219" s="1">
        <f ca="1">IF((M219&lt;&gt;Inputs!$D$13),IF($C$4&gt;'Invoice Tracker'!K219+Inputs!$G$26,1,0),0)</f>
        <v>1</v>
      </c>
      <c r="AH219" s="14">
        <v>0</v>
      </c>
      <c r="AI219" s="5">
        <f t="shared" ca="1" si="34"/>
        <v>1</v>
      </c>
      <c r="AJ219" s="1">
        <f ca="1">IF((M219&lt;&gt;Inputs!$D$13),IF($C$4&gt;'Invoice Tracker'!K219+Inputs!$G$27,1,0),0)</f>
        <v>1</v>
      </c>
      <c r="AK219" s="14">
        <v>0</v>
      </c>
      <c r="AL219" s="5">
        <f t="shared" ca="1" si="35"/>
        <v>1</v>
      </c>
    </row>
    <row r="220" spans="2:38" x14ac:dyDescent="0.2">
      <c r="B220" s="31" t="s">
        <v>42</v>
      </c>
      <c r="C220" s="32" t="s">
        <v>240</v>
      </c>
      <c r="D220" s="33" t="s">
        <v>42</v>
      </c>
      <c r="E220" s="31" t="s">
        <v>42</v>
      </c>
      <c r="F220" s="31" t="s">
        <v>42</v>
      </c>
      <c r="G220" s="13">
        <v>0</v>
      </c>
      <c r="H220" s="13">
        <v>0</v>
      </c>
      <c r="I220" s="14" t="s">
        <v>7</v>
      </c>
      <c r="J220" s="15"/>
      <c r="K220" s="15"/>
      <c r="L220" s="4" t="str">
        <f>IF(H220&lt;&gt;0,IF(Q220&gt;0,IF($C$4&gt;K220,Inputs!$D$7,Inputs!$D$8),Inputs!$D$9),"-")</f>
        <v>-</v>
      </c>
      <c r="M220" s="4" t="str">
        <f>IF(H220&lt;&gt;0,IF(O220=0,Inputs!$D$11,IF(AND(O220&gt;0,O220&lt;Q220),Inputs!$D$12,Inputs!$D$13)),"-")</f>
        <v>-</v>
      </c>
      <c r="N220" s="14" t="s">
        <v>199</v>
      </c>
      <c r="O220" s="13">
        <v>0</v>
      </c>
      <c r="P220" s="13" t="s">
        <v>42</v>
      </c>
      <c r="Q220" s="2">
        <f t="shared" si="29"/>
        <v>0</v>
      </c>
      <c r="R220" s="6" t="str">
        <f>IF(H220&lt;&gt;0,IF(M220&lt;&gt;Inputs!$D$13,$C$4-J220,"-"),"-")</f>
        <v>-</v>
      </c>
      <c r="S220" s="6" t="str">
        <f ca="1">IF(AND(H220&lt;&gt;0,K220&lt;$C$4),IF(M220&lt;&gt;Inputs!$D$13,$C$4-K220,"-"),"-")</f>
        <v>-</v>
      </c>
      <c r="T220" s="6" t="str">
        <f>IF(M220=Inputs!$D$9,'Invoice Tracker'!P220-'Invoice Tracker'!K220,"-")</f>
        <v>-</v>
      </c>
      <c r="U220" s="5">
        <f ca="1">IF((M220&lt;&gt;Inputs!$D$13),IF($C$4&gt;'Invoice Tracker'!K220+Inputs!$G$22,1,0),0)</f>
        <v>1</v>
      </c>
      <c r="V220" s="14">
        <v>0</v>
      </c>
      <c r="W220" s="5">
        <f t="shared" ca="1" si="30"/>
        <v>1</v>
      </c>
      <c r="X220" s="1">
        <f ca="1">IF((M220&lt;&gt;Inputs!$D$13),IF($C$4&gt;'Invoice Tracker'!K220+Inputs!$G$23,1,0),0)</f>
        <v>1</v>
      </c>
      <c r="Y220" s="14">
        <v>0</v>
      </c>
      <c r="Z220" s="5">
        <f t="shared" ca="1" si="31"/>
        <v>1</v>
      </c>
      <c r="AA220" s="1">
        <f ca="1">IF((M220&lt;&gt;Inputs!$D$13),IF($C$4&gt;'Invoice Tracker'!K220+Inputs!$G$24,1,0),0)</f>
        <v>1</v>
      </c>
      <c r="AB220" s="14">
        <v>0</v>
      </c>
      <c r="AC220" s="5">
        <f t="shared" ca="1" si="32"/>
        <v>1</v>
      </c>
      <c r="AD220" s="1">
        <f ca="1">IF((M220&lt;&gt;Inputs!$D$13),IF($C$4&gt;'Invoice Tracker'!K220+Inputs!$G$25,1,0),0)</f>
        <v>1</v>
      </c>
      <c r="AE220" s="14">
        <v>0</v>
      </c>
      <c r="AF220" s="5">
        <f t="shared" ca="1" si="33"/>
        <v>1</v>
      </c>
      <c r="AG220" s="1">
        <f ca="1">IF((M220&lt;&gt;Inputs!$D$13),IF($C$4&gt;'Invoice Tracker'!K220+Inputs!$G$26,1,0),0)</f>
        <v>1</v>
      </c>
      <c r="AH220" s="14">
        <v>0</v>
      </c>
      <c r="AI220" s="5">
        <f t="shared" ca="1" si="34"/>
        <v>1</v>
      </c>
      <c r="AJ220" s="1">
        <f ca="1">IF((M220&lt;&gt;Inputs!$D$13),IF($C$4&gt;'Invoice Tracker'!K220+Inputs!$G$27,1,0),0)</f>
        <v>1</v>
      </c>
      <c r="AK220" s="14">
        <v>0</v>
      </c>
      <c r="AL220" s="5">
        <f t="shared" ca="1" si="35"/>
        <v>1</v>
      </c>
    </row>
    <row r="221" spans="2:38" x14ac:dyDescent="0.2">
      <c r="B221" s="31" t="s">
        <v>42</v>
      </c>
      <c r="C221" s="32" t="s">
        <v>240</v>
      </c>
      <c r="D221" s="33" t="s">
        <v>42</v>
      </c>
      <c r="E221" s="31" t="s">
        <v>42</v>
      </c>
      <c r="F221" s="31" t="s">
        <v>42</v>
      </c>
      <c r="G221" s="13">
        <v>0</v>
      </c>
      <c r="H221" s="13">
        <v>0</v>
      </c>
      <c r="I221" s="14" t="s">
        <v>7</v>
      </c>
      <c r="J221" s="15"/>
      <c r="K221" s="15"/>
      <c r="L221" s="4" t="str">
        <f>IF(H221&lt;&gt;0,IF(Q221&gt;0,IF($C$4&gt;K221,Inputs!$D$7,Inputs!$D$8),Inputs!$D$9),"-")</f>
        <v>-</v>
      </c>
      <c r="M221" s="4" t="str">
        <f>IF(H221&lt;&gt;0,IF(O221=0,Inputs!$D$11,IF(AND(O221&gt;0,O221&lt;Q221),Inputs!$D$12,Inputs!$D$13)),"-")</f>
        <v>-</v>
      </c>
      <c r="N221" s="14" t="s">
        <v>199</v>
      </c>
      <c r="O221" s="13">
        <v>0</v>
      </c>
      <c r="P221" s="13" t="s">
        <v>42</v>
      </c>
      <c r="Q221" s="2">
        <f t="shared" si="29"/>
        <v>0</v>
      </c>
      <c r="R221" s="6" t="str">
        <f>IF(H221&lt;&gt;0,IF(M221&lt;&gt;Inputs!$D$13,$C$4-J221,"-"),"-")</f>
        <v>-</v>
      </c>
      <c r="S221" s="6" t="str">
        <f ca="1">IF(AND(H221&lt;&gt;0,K221&lt;$C$4),IF(M221&lt;&gt;Inputs!$D$13,$C$4-K221,"-"),"-")</f>
        <v>-</v>
      </c>
      <c r="T221" s="6" t="str">
        <f>IF(M221=Inputs!$D$9,'Invoice Tracker'!P221-'Invoice Tracker'!K221,"-")</f>
        <v>-</v>
      </c>
      <c r="U221" s="5">
        <f ca="1">IF((M221&lt;&gt;Inputs!$D$13),IF($C$4&gt;'Invoice Tracker'!K221+Inputs!$G$22,1,0),0)</f>
        <v>1</v>
      </c>
      <c r="V221" s="14">
        <v>0</v>
      </c>
      <c r="W221" s="5">
        <f t="shared" ca="1" si="30"/>
        <v>1</v>
      </c>
      <c r="X221" s="1">
        <f ca="1">IF((M221&lt;&gt;Inputs!$D$13),IF($C$4&gt;'Invoice Tracker'!K221+Inputs!$G$23,1,0),0)</f>
        <v>1</v>
      </c>
      <c r="Y221" s="14">
        <v>0</v>
      </c>
      <c r="Z221" s="5">
        <f t="shared" ca="1" si="31"/>
        <v>1</v>
      </c>
      <c r="AA221" s="1">
        <f ca="1">IF((M221&lt;&gt;Inputs!$D$13),IF($C$4&gt;'Invoice Tracker'!K221+Inputs!$G$24,1,0),0)</f>
        <v>1</v>
      </c>
      <c r="AB221" s="14">
        <v>0</v>
      </c>
      <c r="AC221" s="5">
        <f t="shared" ca="1" si="32"/>
        <v>1</v>
      </c>
      <c r="AD221" s="1">
        <f ca="1">IF((M221&lt;&gt;Inputs!$D$13),IF($C$4&gt;'Invoice Tracker'!K221+Inputs!$G$25,1,0),0)</f>
        <v>1</v>
      </c>
      <c r="AE221" s="14">
        <v>0</v>
      </c>
      <c r="AF221" s="5">
        <f t="shared" ca="1" si="33"/>
        <v>1</v>
      </c>
      <c r="AG221" s="1">
        <f ca="1">IF((M221&lt;&gt;Inputs!$D$13),IF($C$4&gt;'Invoice Tracker'!K221+Inputs!$G$26,1,0),0)</f>
        <v>1</v>
      </c>
      <c r="AH221" s="14">
        <v>0</v>
      </c>
      <c r="AI221" s="5">
        <f t="shared" ca="1" si="34"/>
        <v>1</v>
      </c>
      <c r="AJ221" s="1">
        <f ca="1">IF((M221&lt;&gt;Inputs!$D$13),IF($C$4&gt;'Invoice Tracker'!K221+Inputs!$G$27,1,0),0)</f>
        <v>1</v>
      </c>
      <c r="AK221" s="14">
        <v>0</v>
      </c>
      <c r="AL221" s="5">
        <f t="shared" ca="1" si="35"/>
        <v>1</v>
      </c>
    </row>
    <row r="222" spans="2:38" x14ac:dyDescent="0.2">
      <c r="B222" s="31" t="s">
        <v>42</v>
      </c>
      <c r="C222" s="32" t="s">
        <v>240</v>
      </c>
      <c r="D222" s="33" t="s">
        <v>42</v>
      </c>
      <c r="E222" s="31" t="s">
        <v>42</v>
      </c>
      <c r="F222" s="31" t="s">
        <v>42</v>
      </c>
      <c r="G222" s="13">
        <v>0</v>
      </c>
      <c r="H222" s="13">
        <v>0</v>
      </c>
      <c r="I222" s="14" t="s">
        <v>7</v>
      </c>
      <c r="J222" s="15"/>
      <c r="K222" s="15"/>
      <c r="L222" s="4" t="str">
        <f>IF(H222&lt;&gt;0,IF(Q222&gt;0,IF($C$4&gt;K222,Inputs!$D$7,Inputs!$D$8),Inputs!$D$9),"-")</f>
        <v>-</v>
      </c>
      <c r="M222" s="4" t="str">
        <f>IF(H222&lt;&gt;0,IF(O222=0,Inputs!$D$11,IF(AND(O222&gt;0,O222&lt;Q222),Inputs!$D$12,Inputs!$D$13)),"-")</f>
        <v>-</v>
      </c>
      <c r="N222" s="14" t="s">
        <v>199</v>
      </c>
      <c r="O222" s="13">
        <v>0</v>
      </c>
      <c r="P222" s="13" t="s">
        <v>42</v>
      </c>
      <c r="Q222" s="2">
        <f t="shared" si="29"/>
        <v>0</v>
      </c>
      <c r="R222" s="6" t="str">
        <f>IF(H222&lt;&gt;0,IF(M222&lt;&gt;Inputs!$D$13,$C$4-J222,"-"),"-")</f>
        <v>-</v>
      </c>
      <c r="S222" s="6" t="str">
        <f ca="1">IF(AND(H222&lt;&gt;0,K222&lt;$C$4),IF(M222&lt;&gt;Inputs!$D$13,$C$4-K222,"-"),"-")</f>
        <v>-</v>
      </c>
      <c r="T222" s="6" t="str">
        <f>IF(M222=Inputs!$D$9,'Invoice Tracker'!P222-'Invoice Tracker'!K222,"-")</f>
        <v>-</v>
      </c>
      <c r="U222" s="5">
        <f ca="1">IF((M222&lt;&gt;Inputs!$D$13),IF($C$4&gt;'Invoice Tracker'!K222+Inputs!$G$22,1,0),0)</f>
        <v>1</v>
      </c>
      <c r="V222" s="14">
        <v>0</v>
      </c>
      <c r="W222" s="5">
        <f t="shared" ca="1" si="30"/>
        <v>1</v>
      </c>
      <c r="X222" s="1">
        <f ca="1">IF((M222&lt;&gt;Inputs!$D$13),IF($C$4&gt;'Invoice Tracker'!K222+Inputs!$G$23,1,0),0)</f>
        <v>1</v>
      </c>
      <c r="Y222" s="14">
        <v>0</v>
      </c>
      <c r="Z222" s="5">
        <f t="shared" ca="1" si="31"/>
        <v>1</v>
      </c>
      <c r="AA222" s="1">
        <f ca="1">IF((M222&lt;&gt;Inputs!$D$13),IF($C$4&gt;'Invoice Tracker'!K222+Inputs!$G$24,1,0),0)</f>
        <v>1</v>
      </c>
      <c r="AB222" s="14">
        <v>0</v>
      </c>
      <c r="AC222" s="5">
        <f t="shared" ca="1" si="32"/>
        <v>1</v>
      </c>
      <c r="AD222" s="1">
        <f ca="1">IF((M222&lt;&gt;Inputs!$D$13),IF($C$4&gt;'Invoice Tracker'!K222+Inputs!$G$25,1,0),0)</f>
        <v>1</v>
      </c>
      <c r="AE222" s="14">
        <v>0</v>
      </c>
      <c r="AF222" s="5">
        <f t="shared" ca="1" si="33"/>
        <v>1</v>
      </c>
      <c r="AG222" s="1">
        <f ca="1">IF((M222&lt;&gt;Inputs!$D$13),IF($C$4&gt;'Invoice Tracker'!K222+Inputs!$G$26,1,0),0)</f>
        <v>1</v>
      </c>
      <c r="AH222" s="14">
        <v>0</v>
      </c>
      <c r="AI222" s="5">
        <f t="shared" ca="1" si="34"/>
        <v>1</v>
      </c>
      <c r="AJ222" s="1">
        <f ca="1">IF((M222&lt;&gt;Inputs!$D$13),IF($C$4&gt;'Invoice Tracker'!K222+Inputs!$G$27,1,0),0)</f>
        <v>1</v>
      </c>
      <c r="AK222" s="14">
        <v>0</v>
      </c>
      <c r="AL222" s="5">
        <f t="shared" ca="1" si="35"/>
        <v>1</v>
      </c>
    </row>
    <row r="223" spans="2:38" x14ac:dyDescent="0.2">
      <c r="B223" s="31" t="s">
        <v>42</v>
      </c>
      <c r="C223" s="32" t="s">
        <v>240</v>
      </c>
      <c r="D223" s="33" t="s">
        <v>42</v>
      </c>
      <c r="E223" s="31" t="s">
        <v>42</v>
      </c>
      <c r="F223" s="31" t="s">
        <v>42</v>
      </c>
      <c r="G223" s="13">
        <v>0</v>
      </c>
      <c r="H223" s="13">
        <v>0</v>
      </c>
      <c r="I223" s="14" t="s">
        <v>7</v>
      </c>
      <c r="J223" s="15"/>
      <c r="K223" s="15"/>
      <c r="L223" s="4" t="str">
        <f>IF(H223&lt;&gt;0,IF(Q223&gt;0,IF($C$4&gt;K223,Inputs!$D$7,Inputs!$D$8),Inputs!$D$9),"-")</f>
        <v>-</v>
      </c>
      <c r="M223" s="4" t="str">
        <f>IF(H223&lt;&gt;0,IF(O223=0,Inputs!$D$11,IF(AND(O223&gt;0,O223&lt;Q223),Inputs!$D$12,Inputs!$D$13)),"-")</f>
        <v>-</v>
      </c>
      <c r="N223" s="14" t="s">
        <v>199</v>
      </c>
      <c r="O223" s="13">
        <v>0</v>
      </c>
      <c r="P223" s="13" t="s">
        <v>42</v>
      </c>
      <c r="Q223" s="2">
        <f t="shared" si="29"/>
        <v>0</v>
      </c>
      <c r="R223" s="6" t="str">
        <f>IF(H223&lt;&gt;0,IF(M223&lt;&gt;Inputs!$D$13,$C$4-J223,"-"),"-")</f>
        <v>-</v>
      </c>
      <c r="S223" s="6" t="str">
        <f ca="1">IF(AND(H223&lt;&gt;0,K223&lt;$C$4),IF(M223&lt;&gt;Inputs!$D$13,$C$4-K223,"-"),"-")</f>
        <v>-</v>
      </c>
      <c r="T223" s="6" t="str">
        <f>IF(M223=Inputs!$D$9,'Invoice Tracker'!P223-'Invoice Tracker'!K223,"-")</f>
        <v>-</v>
      </c>
      <c r="U223" s="5">
        <f ca="1">IF((M223&lt;&gt;Inputs!$D$13),IF($C$4&gt;'Invoice Tracker'!K223+Inputs!$G$22,1,0),0)</f>
        <v>1</v>
      </c>
      <c r="V223" s="14">
        <v>0</v>
      </c>
      <c r="W223" s="5">
        <f t="shared" ca="1" si="30"/>
        <v>1</v>
      </c>
      <c r="X223" s="1">
        <f ca="1">IF((M223&lt;&gt;Inputs!$D$13),IF($C$4&gt;'Invoice Tracker'!K223+Inputs!$G$23,1,0),0)</f>
        <v>1</v>
      </c>
      <c r="Y223" s="14">
        <v>0</v>
      </c>
      <c r="Z223" s="5">
        <f t="shared" ca="1" si="31"/>
        <v>1</v>
      </c>
      <c r="AA223" s="1">
        <f ca="1">IF((M223&lt;&gt;Inputs!$D$13),IF($C$4&gt;'Invoice Tracker'!K223+Inputs!$G$24,1,0),0)</f>
        <v>1</v>
      </c>
      <c r="AB223" s="14">
        <v>0</v>
      </c>
      <c r="AC223" s="5">
        <f t="shared" ca="1" si="32"/>
        <v>1</v>
      </c>
      <c r="AD223" s="1">
        <f ca="1">IF((M223&lt;&gt;Inputs!$D$13),IF($C$4&gt;'Invoice Tracker'!K223+Inputs!$G$25,1,0),0)</f>
        <v>1</v>
      </c>
      <c r="AE223" s="14">
        <v>0</v>
      </c>
      <c r="AF223" s="5">
        <f t="shared" ca="1" si="33"/>
        <v>1</v>
      </c>
      <c r="AG223" s="1">
        <f ca="1">IF((M223&lt;&gt;Inputs!$D$13),IF($C$4&gt;'Invoice Tracker'!K223+Inputs!$G$26,1,0),0)</f>
        <v>1</v>
      </c>
      <c r="AH223" s="14">
        <v>0</v>
      </c>
      <c r="AI223" s="5">
        <f t="shared" ca="1" si="34"/>
        <v>1</v>
      </c>
      <c r="AJ223" s="1">
        <f ca="1">IF((M223&lt;&gt;Inputs!$D$13),IF($C$4&gt;'Invoice Tracker'!K223+Inputs!$G$27,1,0),0)</f>
        <v>1</v>
      </c>
      <c r="AK223" s="14">
        <v>0</v>
      </c>
      <c r="AL223" s="5">
        <f t="shared" ca="1" si="35"/>
        <v>1</v>
      </c>
    </row>
    <row r="224" spans="2:38" x14ac:dyDescent="0.2">
      <c r="B224" s="31" t="s">
        <v>42</v>
      </c>
      <c r="C224" s="32" t="s">
        <v>240</v>
      </c>
      <c r="D224" s="33" t="s">
        <v>42</v>
      </c>
      <c r="E224" s="31" t="s">
        <v>42</v>
      </c>
      <c r="F224" s="31" t="s">
        <v>42</v>
      </c>
      <c r="G224" s="13">
        <v>0</v>
      </c>
      <c r="H224" s="13">
        <v>0</v>
      </c>
      <c r="I224" s="14" t="s">
        <v>7</v>
      </c>
      <c r="J224" s="15"/>
      <c r="K224" s="15"/>
      <c r="L224" s="4" t="str">
        <f>IF(H224&lt;&gt;0,IF(Q224&gt;0,IF($C$4&gt;K224,Inputs!$D$7,Inputs!$D$8),Inputs!$D$9),"-")</f>
        <v>-</v>
      </c>
      <c r="M224" s="4" t="str">
        <f>IF(H224&lt;&gt;0,IF(O224=0,Inputs!$D$11,IF(AND(O224&gt;0,O224&lt;Q224),Inputs!$D$12,Inputs!$D$13)),"-")</f>
        <v>-</v>
      </c>
      <c r="N224" s="14" t="s">
        <v>199</v>
      </c>
      <c r="O224" s="13">
        <v>0</v>
      </c>
      <c r="P224" s="13" t="s">
        <v>42</v>
      </c>
      <c r="Q224" s="2">
        <f t="shared" si="29"/>
        <v>0</v>
      </c>
      <c r="R224" s="6" t="str">
        <f>IF(H224&lt;&gt;0,IF(M224&lt;&gt;Inputs!$D$13,$C$4-J224,"-"),"-")</f>
        <v>-</v>
      </c>
      <c r="S224" s="6" t="str">
        <f ca="1">IF(AND(H224&lt;&gt;0,K224&lt;$C$4),IF(M224&lt;&gt;Inputs!$D$13,$C$4-K224,"-"),"-")</f>
        <v>-</v>
      </c>
      <c r="T224" s="6" t="str">
        <f>IF(M224=Inputs!$D$9,'Invoice Tracker'!P224-'Invoice Tracker'!K224,"-")</f>
        <v>-</v>
      </c>
      <c r="U224" s="5">
        <f ca="1">IF((M224&lt;&gt;Inputs!$D$13),IF($C$4&gt;'Invoice Tracker'!K224+Inputs!$G$22,1,0),0)</f>
        <v>1</v>
      </c>
      <c r="V224" s="14">
        <v>0</v>
      </c>
      <c r="W224" s="5">
        <f t="shared" ca="1" si="30"/>
        <v>1</v>
      </c>
      <c r="X224" s="1">
        <f ca="1">IF((M224&lt;&gt;Inputs!$D$13),IF($C$4&gt;'Invoice Tracker'!K224+Inputs!$G$23,1,0),0)</f>
        <v>1</v>
      </c>
      <c r="Y224" s="14">
        <v>0</v>
      </c>
      <c r="Z224" s="5">
        <f t="shared" ca="1" si="31"/>
        <v>1</v>
      </c>
      <c r="AA224" s="1">
        <f ca="1">IF((M224&lt;&gt;Inputs!$D$13),IF($C$4&gt;'Invoice Tracker'!K224+Inputs!$G$24,1,0),0)</f>
        <v>1</v>
      </c>
      <c r="AB224" s="14">
        <v>0</v>
      </c>
      <c r="AC224" s="5">
        <f t="shared" ca="1" si="32"/>
        <v>1</v>
      </c>
      <c r="AD224" s="1">
        <f ca="1">IF((M224&lt;&gt;Inputs!$D$13),IF($C$4&gt;'Invoice Tracker'!K224+Inputs!$G$25,1,0),0)</f>
        <v>1</v>
      </c>
      <c r="AE224" s="14">
        <v>0</v>
      </c>
      <c r="AF224" s="5">
        <f t="shared" ca="1" si="33"/>
        <v>1</v>
      </c>
      <c r="AG224" s="1">
        <f ca="1">IF((M224&lt;&gt;Inputs!$D$13),IF($C$4&gt;'Invoice Tracker'!K224+Inputs!$G$26,1,0),0)</f>
        <v>1</v>
      </c>
      <c r="AH224" s="14">
        <v>0</v>
      </c>
      <c r="AI224" s="5">
        <f t="shared" ca="1" si="34"/>
        <v>1</v>
      </c>
      <c r="AJ224" s="1">
        <f ca="1">IF((M224&lt;&gt;Inputs!$D$13),IF($C$4&gt;'Invoice Tracker'!K224+Inputs!$G$27,1,0),0)</f>
        <v>1</v>
      </c>
      <c r="AK224" s="14">
        <v>0</v>
      </c>
      <c r="AL224" s="5">
        <f t="shared" ca="1" si="35"/>
        <v>1</v>
      </c>
    </row>
    <row r="225" spans="2:38" x14ac:dyDescent="0.2">
      <c r="B225" s="31" t="s">
        <v>42</v>
      </c>
      <c r="C225" s="32" t="s">
        <v>240</v>
      </c>
      <c r="D225" s="33" t="s">
        <v>42</v>
      </c>
      <c r="E225" s="31" t="s">
        <v>42</v>
      </c>
      <c r="F225" s="31" t="s">
        <v>42</v>
      </c>
      <c r="G225" s="13">
        <v>0</v>
      </c>
      <c r="H225" s="13">
        <v>0</v>
      </c>
      <c r="I225" s="14" t="s">
        <v>7</v>
      </c>
      <c r="J225" s="15"/>
      <c r="K225" s="15"/>
      <c r="L225" s="4" t="str">
        <f>IF(H225&lt;&gt;0,IF(Q225&gt;0,IF($C$4&gt;K225,Inputs!$D$7,Inputs!$D$8),Inputs!$D$9),"-")</f>
        <v>-</v>
      </c>
      <c r="M225" s="4" t="str">
        <f>IF(H225&lt;&gt;0,IF(O225=0,Inputs!$D$11,IF(AND(O225&gt;0,O225&lt;Q225),Inputs!$D$12,Inputs!$D$13)),"-")</f>
        <v>-</v>
      </c>
      <c r="N225" s="14" t="s">
        <v>199</v>
      </c>
      <c r="O225" s="13">
        <v>0</v>
      </c>
      <c r="P225" s="13" t="s">
        <v>42</v>
      </c>
      <c r="Q225" s="2">
        <f t="shared" ref="Q225:Q288" si="36">H225-O225</f>
        <v>0</v>
      </c>
      <c r="R225" s="6" t="str">
        <f>IF(H225&lt;&gt;0,IF(M225&lt;&gt;Inputs!$D$13,$C$4-J225,"-"),"-")</f>
        <v>-</v>
      </c>
      <c r="S225" s="6" t="str">
        <f ca="1">IF(AND(H225&lt;&gt;0,K225&lt;$C$4),IF(M225&lt;&gt;Inputs!$D$13,$C$4-K225,"-"),"-")</f>
        <v>-</v>
      </c>
      <c r="T225" s="6" t="str">
        <f>IF(M225=Inputs!$D$9,'Invoice Tracker'!P225-'Invoice Tracker'!K225,"-")</f>
        <v>-</v>
      </c>
      <c r="U225" s="5">
        <f ca="1">IF((M225&lt;&gt;Inputs!$D$13),IF($C$4&gt;'Invoice Tracker'!K225+Inputs!$G$22,1,0),0)</f>
        <v>1</v>
      </c>
      <c r="V225" s="14">
        <v>0</v>
      </c>
      <c r="W225" s="5">
        <f t="shared" ca="1" si="30"/>
        <v>1</v>
      </c>
      <c r="X225" s="1">
        <f ca="1">IF((M225&lt;&gt;Inputs!$D$13),IF($C$4&gt;'Invoice Tracker'!K225+Inputs!$G$23,1,0),0)</f>
        <v>1</v>
      </c>
      <c r="Y225" s="14">
        <v>0</v>
      </c>
      <c r="Z225" s="5">
        <f t="shared" ca="1" si="31"/>
        <v>1</v>
      </c>
      <c r="AA225" s="1">
        <f ca="1">IF((M225&lt;&gt;Inputs!$D$13),IF($C$4&gt;'Invoice Tracker'!K225+Inputs!$G$24,1,0),0)</f>
        <v>1</v>
      </c>
      <c r="AB225" s="14">
        <v>0</v>
      </c>
      <c r="AC225" s="5">
        <f t="shared" ca="1" si="32"/>
        <v>1</v>
      </c>
      <c r="AD225" s="1">
        <f ca="1">IF((M225&lt;&gt;Inputs!$D$13),IF($C$4&gt;'Invoice Tracker'!K225+Inputs!$G$25,1,0),0)</f>
        <v>1</v>
      </c>
      <c r="AE225" s="14">
        <v>0</v>
      </c>
      <c r="AF225" s="5">
        <f t="shared" ca="1" si="33"/>
        <v>1</v>
      </c>
      <c r="AG225" s="1">
        <f ca="1">IF((M225&lt;&gt;Inputs!$D$13),IF($C$4&gt;'Invoice Tracker'!K225+Inputs!$G$26,1,0),0)</f>
        <v>1</v>
      </c>
      <c r="AH225" s="14">
        <v>0</v>
      </c>
      <c r="AI225" s="5">
        <f t="shared" ca="1" si="34"/>
        <v>1</v>
      </c>
      <c r="AJ225" s="1">
        <f ca="1">IF((M225&lt;&gt;Inputs!$D$13),IF($C$4&gt;'Invoice Tracker'!K225+Inputs!$G$27,1,0),0)</f>
        <v>1</v>
      </c>
      <c r="AK225" s="14">
        <v>0</v>
      </c>
      <c r="AL225" s="5">
        <f t="shared" ca="1" si="35"/>
        <v>1</v>
      </c>
    </row>
    <row r="226" spans="2:38" x14ac:dyDescent="0.2">
      <c r="B226" s="31" t="s">
        <v>42</v>
      </c>
      <c r="C226" s="32" t="s">
        <v>240</v>
      </c>
      <c r="D226" s="33" t="s">
        <v>42</v>
      </c>
      <c r="E226" s="31" t="s">
        <v>42</v>
      </c>
      <c r="F226" s="31" t="s">
        <v>42</v>
      </c>
      <c r="G226" s="13">
        <v>0</v>
      </c>
      <c r="H226" s="13">
        <v>0</v>
      </c>
      <c r="I226" s="14" t="s">
        <v>7</v>
      </c>
      <c r="J226" s="15"/>
      <c r="K226" s="15"/>
      <c r="L226" s="4" t="str">
        <f>IF(H226&lt;&gt;0,IF(Q226&gt;0,IF($C$4&gt;K226,Inputs!$D$7,Inputs!$D$8),Inputs!$D$9),"-")</f>
        <v>-</v>
      </c>
      <c r="M226" s="4" t="str">
        <f>IF(H226&lt;&gt;0,IF(O226=0,Inputs!$D$11,IF(AND(O226&gt;0,O226&lt;Q226),Inputs!$D$12,Inputs!$D$13)),"-")</f>
        <v>-</v>
      </c>
      <c r="N226" s="14" t="s">
        <v>199</v>
      </c>
      <c r="O226" s="13">
        <v>0</v>
      </c>
      <c r="P226" s="13" t="s">
        <v>42</v>
      </c>
      <c r="Q226" s="2">
        <f t="shared" si="36"/>
        <v>0</v>
      </c>
      <c r="R226" s="6" t="str">
        <f>IF(H226&lt;&gt;0,IF(M226&lt;&gt;Inputs!$D$13,$C$4-J226,"-"),"-")</f>
        <v>-</v>
      </c>
      <c r="S226" s="6" t="str">
        <f ca="1">IF(AND(H226&lt;&gt;0,K226&lt;$C$4),IF(M226&lt;&gt;Inputs!$D$13,$C$4-K226,"-"),"-")</f>
        <v>-</v>
      </c>
      <c r="T226" s="6" t="str">
        <f>IF(M226=Inputs!$D$9,'Invoice Tracker'!P226-'Invoice Tracker'!K226,"-")</f>
        <v>-</v>
      </c>
      <c r="U226" s="5">
        <f ca="1">IF((M226&lt;&gt;Inputs!$D$13),IF($C$4&gt;'Invoice Tracker'!K226+Inputs!$G$22,1,0),0)</f>
        <v>1</v>
      </c>
      <c r="V226" s="14">
        <v>0</v>
      </c>
      <c r="W226" s="5">
        <f t="shared" ref="W226:W289" ca="1" si="37">IF(AND(U226=1,V226=0),1,0)</f>
        <v>1</v>
      </c>
      <c r="X226" s="1">
        <f ca="1">IF((M226&lt;&gt;Inputs!$D$13),IF($C$4&gt;'Invoice Tracker'!K226+Inputs!$G$23,1,0),0)</f>
        <v>1</v>
      </c>
      <c r="Y226" s="14">
        <v>0</v>
      </c>
      <c r="Z226" s="5">
        <f t="shared" ref="Z226:Z289" ca="1" si="38">IF(AND(X226=1,Y226=0),1,0)</f>
        <v>1</v>
      </c>
      <c r="AA226" s="1">
        <f ca="1">IF((M226&lt;&gt;Inputs!$D$13),IF($C$4&gt;'Invoice Tracker'!K226+Inputs!$G$24,1,0),0)</f>
        <v>1</v>
      </c>
      <c r="AB226" s="14">
        <v>0</v>
      </c>
      <c r="AC226" s="5">
        <f t="shared" ref="AC226:AC289" ca="1" si="39">IF(AND(AA226=1,AB226=0),1,0)</f>
        <v>1</v>
      </c>
      <c r="AD226" s="1">
        <f ca="1">IF((M226&lt;&gt;Inputs!$D$13),IF($C$4&gt;'Invoice Tracker'!K226+Inputs!$G$25,1,0),0)</f>
        <v>1</v>
      </c>
      <c r="AE226" s="14">
        <v>0</v>
      </c>
      <c r="AF226" s="5">
        <f t="shared" ref="AF226:AF289" ca="1" si="40">IF(AND(AD226=1,AE226=0),1,0)</f>
        <v>1</v>
      </c>
      <c r="AG226" s="1">
        <f ca="1">IF((M226&lt;&gt;Inputs!$D$13),IF($C$4&gt;'Invoice Tracker'!K226+Inputs!$G$26,1,0),0)</f>
        <v>1</v>
      </c>
      <c r="AH226" s="14">
        <v>0</v>
      </c>
      <c r="AI226" s="5">
        <f t="shared" ref="AI226:AI289" ca="1" si="41">IF(AND(AG226=1,AH226=0),1,0)</f>
        <v>1</v>
      </c>
      <c r="AJ226" s="1">
        <f ca="1">IF((M226&lt;&gt;Inputs!$D$13),IF($C$4&gt;'Invoice Tracker'!K226+Inputs!$G$27,1,0),0)</f>
        <v>1</v>
      </c>
      <c r="AK226" s="14">
        <v>0</v>
      </c>
      <c r="AL226" s="5">
        <f t="shared" ref="AL226:AL289" ca="1" si="42">IF(AND(AJ226=1,AK226=0),1,0)</f>
        <v>1</v>
      </c>
    </row>
    <row r="227" spans="2:38" x14ac:dyDescent="0.2">
      <c r="B227" s="31" t="s">
        <v>42</v>
      </c>
      <c r="C227" s="32" t="s">
        <v>240</v>
      </c>
      <c r="D227" s="33" t="s">
        <v>42</v>
      </c>
      <c r="E227" s="31" t="s">
        <v>42</v>
      </c>
      <c r="F227" s="31" t="s">
        <v>42</v>
      </c>
      <c r="G227" s="13">
        <v>0</v>
      </c>
      <c r="H227" s="13">
        <v>0</v>
      </c>
      <c r="I227" s="14" t="s">
        <v>7</v>
      </c>
      <c r="J227" s="15"/>
      <c r="K227" s="15"/>
      <c r="L227" s="4" t="str">
        <f>IF(H227&lt;&gt;0,IF(Q227&gt;0,IF($C$4&gt;K227,Inputs!$D$7,Inputs!$D$8),Inputs!$D$9),"-")</f>
        <v>-</v>
      </c>
      <c r="M227" s="4" t="str">
        <f>IF(H227&lt;&gt;0,IF(O227=0,Inputs!$D$11,IF(AND(O227&gt;0,O227&lt;Q227),Inputs!$D$12,Inputs!$D$13)),"-")</f>
        <v>-</v>
      </c>
      <c r="N227" s="14" t="s">
        <v>199</v>
      </c>
      <c r="O227" s="13">
        <v>0</v>
      </c>
      <c r="P227" s="13" t="s">
        <v>42</v>
      </c>
      <c r="Q227" s="2">
        <f t="shared" si="36"/>
        <v>0</v>
      </c>
      <c r="R227" s="6" t="str">
        <f>IF(H227&lt;&gt;0,IF(M227&lt;&gt;Inputs!$D$13,$C$4-J227,"-"),"-")</f>
        <v>-</v>
      </c>
      <c r="S227" s="6" t="str">
        <f ca="1">IF(AND(H227&lt;&gt;0,K227&lt;$C$4),IF(M227&lt;&gt;Inputs!$D$13,$C$4-K227,"-"),"-")</f>
        <v>-</v>
      </c>
      <c r="T227" s="6" t="str">
        <f>IF(M227=Inputs!$D$9,'Invoice Tracker'!P227-'Invoice Tracker'!K227,"-")</f>
        <v>-</v>
      </c>
      <c r="U227" s="5">
        <f ca="1">IF((M227&lt;&gt;Inputs!$D$13),IF($C$4&gt;'Invoice Tracker'!K227+Inputs!$G$22,1,0),0)</f>
        <v>1</v>
      </c>
      <c r="V227" s="14">
        <v>0</v>
      </c>
      <c r="W227" s="5">
        <f t="shared" ca="1" si="37"/>
        <v>1</v>
      </c>
      <c r="X227" s="1">
        <f ca="1">IF((M227&lt;&gt;Inputs!$D$13),IF($C$4&gt;'Invoice Tracker'!K227+Inputs!$G$23,1,0),0)</f>
        <v>1</v>
      </c>
      <c r="Y227" s="14">
        <v>0</v>
      </c>
      <c r="Z227" s="5">
        <f t="shared" ca="1" si="38"/>
        <v>1</v>
      </c>
      <c r="AA227" s="1">
        <f ca="1">IF((M227&lt;&gt;Inputs!$D$13),IF($C$4&gt;'Invoice Tracker'!K227+Inputs!$G$24,1,0),0)</f>
        <v>1</v>
      </c>
      <c r="AB227" s="14">
        <v>0</v>
      </c>
      <c r="AC227" s="5">
        <f t="shared" ca="1" si="39"/>
        <v>1</v>
      </c>
      <c r="AD227" s="1">
        <f ca="1">IF((M227&lt;&gt;Inputs!$D$13),IF($C$4&gt;'Invoice Tracker'!K227+Inputs!$G$25,1,0),0)</f>
        <v>1</v>
      </c>
      <c r="AE227" s="14">
        <v>0</v>
      </c>
      <c r="AF227" s="5">
        <f t="shared" ca="1" si="40"/>
        <v>1</v>
      </c>
      <c r="AG227" s="1">
        <f ca="1">IF((M227&lt;&gt;Inputs!$D$13),IF($C$4&gt;'Invoice Tracker'!K227+Inputs!$G$26,1,0),0)</f>
        <v>1</v>
      </c>
      <c r="AH227" s="14">
        <v>0</v>
      </c>
      <c r="AI227" s="5">
        <f t="shared" ca="1" si="41"/>
        <v>1</v>
      </c>
      <c r="AJ227" s="1">
        <f ca="1">IF((M227&lt;&gt;Inputs!$D$13),IF($C$4&gt;'Invoice Tracker'!K227+Inputs!$G$27,1,0),0)</f>
        <v>1</v>
      </c>
      <c r="AK227" s="14">
        <v>0</v>
      </c>
      <c r="AL227" s="5">
        <f t="shared" ca="1" si="42"/>
        <v>1</v>
      </c>
    </row>
    <row r="228" spans="2:38" x14ac:dyDescent="0.2">
      <c r="B228" s="31" t="s">
        <v>42</v>
      </c>
      <c r="C228" s="32" t="s">
        <v>240</v>
      </c>
      <c r="D228" s="33" t="s">
        <v>42</v>
      </c>
      <c r="E228" s="31" t="s">
        <v>42</v>
      </c>
      <c r="F228" s="31" t="s">
        <v>42</v>
      </c>
      <c r="G228" s="13">
        <v>0</v>
      </c>
      <c r="H228" s="13">
        <v>0</v>
      </c>
      <c r="I228" s="14" t="s">
        <v>7</v>
      </c>
      <c r="J228" s="15"/>
      <c r="K228" s="15"/>
      <c r="L228" s="4" t="str">
        <f>IF(H228&lt;&gt;0,IF(Q228&gt;0,IF($C$4&gt;K228,Inputs!$D$7,Inputs!$D$8),Inputs!$D$9),"-")</f>
        <v>-</v>
      </c>
      <c r="M228" s="4" t="str">
        <f>IF(H228&lt;&gt;0,IF(O228=0,Inputs!$D$11,IF(AND(O228&gt;0,O228&lt;Q228),Inputs!$D$12,Inputs!$D$13)),"-")</f>
        <v>-</v>
      </c>
      <c r="N228" s="14" t="s">
        <v>199</v>
      </c>
      <c r="O228" s="13">
        <v>0</v>
      </c>
      <c r="P228" s="13" t="s">
        <v>42</v>
      </c>
      <c r="Q228" s="2">
        <f t="shared" si="36"/>
        <v>0</v>
      </c>
      <c r="R228" s="6" t="str">
        <f>IF(H228&lt;&gt;0,IF(M228&lt;&gt;Inputs!$D$13,$C$4-J228,"-"),"-")</f>
        <v>-</v>
      </c>
      <c r="S228" s="6" t="str">
        <f ca="1">IF(AND(H228&lt;&gt;0,K228&lt;$C$4),IF(M228&lt;&gt;Inputs!$D$13,$C$4-K228,"-"),"-")</f>
        <v>-</v>
      </c>
      <c r="T228" s="6" t="str">
        <f>IF(M228=Inputs!$D$9,'Invoice Tracker'!P228-'Invoice Tracker'!K228,"-")</f>
        <v>-</v>
      </c>
      <c r="U228" s="5">
        <f ca="1">IF((M228&lt;&gt;Inputs!$D$13),IF($C$4&gt;'Invoice Tracker'!K228+Inputs!$G$22,1,0),0)</f>
        <v>1</v>
      </c>
      <c r="V228" s="14">
        <v>0</v>
      </c>
      <c r="W228" s="5">
        <f t="shared" ca="1" si="37"/>
        <v>1</v>
      </c>
      <c r="X228" s="1">
        <f ca="1">IF((M228&lt;&gt;Inputs!$D$13),IF($C$4&gt;'Invoice Tracker'!K228+Inputs!$G$23,1,0),0)</f>
        <v>1</v>
      </c>
      <c r="Y228" s="14">
        <v>0</v>
      </c>
      <c r="Z228" s="5">
        <f t="shared" ca="1" si="38"/>
        <v>1</v>
      </c>
      <c r="AA228" s="1">
        <f ca="1">IF((M228&lt;&gt;Inputs!$D$13),IF($C$4&gt;'Invoice Tracker'!K228+Inputs!$G$24,1,0),0)</f>
        <v>1</v>
      </c>
      <c r="AB228" s="14">
        <v>0</v>
      </c>
      <c r="AC228" s="5">
        <f t="shared" ca="1" si="39"/>
        <v>1</v>
      </c>
      <c r="AD228" s="1">
        <f ca="1">IF((M228&lt;&gt;Inputs!$D$13),IF($C$4&gt;'Invoice Tracker'!K228+Inputs!$G$25,1,0),0)</f>
        <v>1</v>
      </c>
      <c r="AE228" s="14">
        <v>0</v>
      </c>
      <c r="AF228" s="5">
        <f t="shared" ca="1" si="40"/>
        <v>1</v>
      </c>
      <c r="AG228" s="1">
        <f ca="1">IF((M228&lt;&gt;Inputs!$D$13),IF($C$4&gt;'Invoice Tracker'!K228+Inputs!$G$26,1,0),0)</f>
        <v>1</v>
      </c>
      <c r="AH228" s="14">
        <v>0</v>
      </c>
      <c r="AI228" s="5">
        <f t="shared" ca="1" si="41"/>
        <v>1</v>
      </c>
      <c r="AJ228" s="1">
        <f ca="1">IF((M228&lt;&gt;Inputs!$D$13),IF($C$4&gt;'Invoice Tracker'!K228+Inputs!$G$27,1,0),0)</f>
        <v>1</v>
      </c>
      <c r="AK228" s="14">
        <v>0</v>
      </c>
      <c r="AL228" s="5">
        <f t="shared" ca="1" si="42"/>
        <v>1</v>
      </c>
    </row>
    <row r="229" spans="2:38" x14ac:dyDescent="0.2">
      <c r="B229" s="31" t="s">
        <v>42</v>
      </c>
      <c r="C229" s="32" t="s">
        <v>240</v>
      </c>
      <c r="D229" s="33" t="s">
        <v>42</v>
      </c>
      <c r="E229" s="31" t="s">
        <v>42</v>
      </c>
      <c r="F229" s="31" t="s">
        <v>42</v>
      </c>
      <c r="G229" s="13">
        <v>0</v>
      </c>
      <c r="H229" s="13">
        <v>0</v>
      </c>
      <c r="I229" s="14" t="s">
        <v>7</v>
      </c>
      <c r="J229" s="15"/>
      <c r="K229" s="15"/>
      <c r="L229" s="4" t="str">
        <f>IF(H229&lt;&gt;0,IF(Q229&gt;0,IF($C$4&gt;K229,Inputs!$D$7,Inputs!$D$8),Inputs!$D$9),"-")</f>
        <v>-</v>
      </c>
      <c r="M229" s="4" t="str">
        <f>IF(H229&lt;&gt;0,IF(O229=0,Inputs!$D$11,IF(AND(O229&gt;0,O229&lt;Q229),Inputs!$D$12,Inputs!$D$13)),"-")</f>
        <v>-</v>
      </c>
      <c r="N229" s="14" t="s">
        <v>199</v>
      </c>
      <c r="O229" s="13">
        <v>0</v>
      </c>
      <c r="P229" s="13" t="s">
        <v>42</v>
      </c>
      <c r="Q229" s="2">
        <f t="shared" si="36"/>
        <v>0</v>
      </c>
      <c r="R229" s="6" t="str">
        <f>IF(H229&lt;&gt;0,IF(M229&lt;&gt;Inputs!$D$13,$C$4-J229,"-"),"-")</f>
        <v>-</v>
      </c>
      <c r="S229" s="6" t="str">
        <f ca="1">IF(AND(H229&lt;&gt;0,K229&lt;$C$4),IF(M229&lt;&gt;Inputs!$D$13,$C$4-K229,"-"),"-")</f>
        <v>-</v>
      </c>
      <c r="T229" s="6" t="str">
        <f>IF(M229=Inputs!$D$9,'Invoice Tracker'!P229-'Invoice Tracker'!K229,"-")</f>
        <v>-</v>
      </c>
      <c r="U229" s="5">
        <f ca="1">IF((M229&lt;&gt;Inputs!$D$13),IF($C$4&gt;'Invoice Tracker'!K229+Inputs!$G$22,1,0),0)</f>
        <v>1</v>
      </c>
      <c r="V229" s="14">
        <v>0</v>
      </c>
      <c r="W229" s="5">
        <f t="shared" ca="1" si="37"/>
        <v>1</v>
      </c>
      <c r="X229" s="1">
        <f ca="1">IF((M229&lt;&gt;Inputs!$D$13),IF($C$4&gt;'Invoice Tracker'!K229+Inputs!$G$23,1,0),0)</f>
        <v>1</v>
      </c>
      <c r="Y229" s="14">
        <v>0</v>
      </c>
      <c r="Z229" s="5">
        <f t="shared" ca="1" si="38"/>
        <v>1</v>
      </c>
      <c r="AA229" s="1">
        <f ca="1">IF((M229&lt;&gt;Inputs!$D$13),IF($C$4&gt;'Invoice Tracker'!K229+Inputs!$G$24,1,0),0)</f>
        <v>1</v>
      </c>
      <c r="AB229" s="14">
        <v>0</v>
      </c>
      <c r="AC229" s="5">
        <f t="shared" ca="1" si="39"/>
        <v>1</v>
      </c>
      <c r="AD229" s="1">
        <f ca="1">IF((M229&lt;&gt;Inputs!$D$13),IF($C$4&gt;'Invoice Tracker'!K229+Inputs!$G$25,1,0),0)</f>
        <v>1</v>
      </c>
      <c r="AE229" s="14">
        <v>0</v>
      </c>
      <c r="AF229" s="5">
        <f t="shared" ca="1" si="40"/>
        <v>1</v>
      </c>
      <c r="AG229" s="1">
        <f ca="1">IF((M229&lt;&gt;Inputs!$D$13),IF($C$4&gt;'Invoice Tracker'!K229+Inputs!$G$26,1,0),0)</f>
        <v>1</v>
      </c>
      <c r="AH229" s="14">
        <v>0</v>
      </c>
      <c r="AI229" s="5">
        <f t="shared" ca="1" si="41"/>
        <v>1</v>
      </c>
      <c r="AJ229" s="1">
        <f ca="1">IF((M229&lt;&gt;Inputs!$D$13),IF($C$4&gt;'Invoice Tracker'!K229+Inputs!$G$27,1,0),0)</f>
        <v>1</v>
      </c>
      <c r="AK229" s="14">
        <v>0</v>
      </c>
      <c r="AL229" s="5">
        <f t="shared" ca="1" si="42"/>
        <v>1</v>
      </c>
    </row>
    <row r="230" spans="2:38" x14ac:dyDescent="0.2">
      <c r="B230" s="31" t="s">
        <v>42</v>
      </c>
      <c r="C230" s="32" t="s">
        <v>240</v>
      </c>
      <c r="D230" s="33" t="s">
        <v>42</v>
      </c>
      <c r="E230" s="31" t="s">
        <v>42</v>
      </c>
      <c r="F230" s="31" t="s">
        <v>42</v>
      </c>
      <c r="G230" s="13">
        <v>0</v>
      </c>
      <c r="H230" s="13">
        <v>0</v>
      </c>
      <c r="I230" s="14" t="s">
        <v>7</v>
      </c>
      <c r="J230" s="15"/>
      <c r="K230" s="15"/>
      <c r="L230" s="4" t="str">
        <f>IF(H230&lt;&gt;0,IF(Q230&gt;0,IF($C$4&gt;K230,Inputs!$D$7,Inputs!$D$8),Inputs!$D$9),"-")</f>
        <v>-</v>
      </c>
      <c r="M230" s="4" t="str">
        <f>IF(H230&lt;&gt;0,IF(O230=0,Inputs!$D$11,IF(AND(O230&gt;0,O230&lt;Q230),Inputs!$D$12,Inputs!$D$13)),"-")</f>
        <v>-</v>
      </c>
      <c r="N230" s="14" t="s">
        <v>199</v>
      </c>
      <c r="O230" s="13">
        <v>0</v>
      </c>
      <c r="P230" s="13" t="s">
        <v>42</v>
      </c>
      <c r="Q230" s="2">
        <f t="shared" si="36"/>
        <v>0</v>
      </c>
      <c r="R230" s="6" t="str">
        <f>IF(H230&lt;&gt;0,IF(M230&lt;&gt;Inputs!$D$13,$C$4-J230,"-"),"-")</f>
        <v>-</v>
      </c>
      <c r="S230" s="6" t="str">
        <f ca="1">IF(AND(H230&lt;&gt;0,K230&lt;$C$4),IF(M230&lt;&gt;Inputs!$D$13,$C$4-K230,"-"),"-")</f>
        <v>-</v>
      </c>
      <c r="T230" s="6" t="str">
        <f>IF(M230=Inputs!$D$9,'Invoice Tracker'!P230-'Invoice Tracker'!K230,"-")</f>
        <v>-</v>
      </c>
      <c r="U230" s="5">
        <f ca="1">IF((M230&lt;&gt;Inputs!$D$13),IF($C$4&gt;'Invoice Tracker'!K230+Inputs!$G$22,1,0),0)</f>
        <v>1</v>
      </c>
      <c r="V230" s="14">
        <v>0</v>
      </c>
      <c r="W230" s="5">
        <f t="shared" ca="1" si="37"/>
        <v>1</v>
      </c>
      <c r="X230" s="1">
        <f ca="1">IF((M230&lt;&gt;Inputs!$D$13),IF($C$4&gt;'Invoice Tracker'!K230+Inputs!$G$23,1,0),0)</f>
        <v>1</v>
      </c>
      <c r="Y230" s="14">
        <v>0</v>
      </c>
      <c r="Z230" s="5">
        <f t="shared" ca="1" si="38"/>
        <v>1</v>
      </c>
      <c r="AA230" s="1">
        <f ca="1">IF((M230&lt;&gt;Inputs!$D$13),IF($C$4&gt;'Invoice Tracker'!K230+Inputs!$G$24,1,0),0)</f>
        <v>1</v>
      </c>
      <c r="AB230" s="14">
        <v>0</v>
      </c>
      <c r="AC230" s="5">
        <f t="shared" ca="1" si="39"/>
        <v>1</v>
      </c>
      <c r="AD230" s="1">
        <f ca="1">IF((M230&lt;&gt;Inputs!$D$13),IF($C$4&gt;'Invoice Tracker'!K230+Inputs!$G$25,1,0),0)</f>
        <v>1</v>
      </c>
      <c r="AE230" s="14">
        <v>0</v>
      </c>
      <c r="AF230" s="5">
        <f t="shared" ca="1" si="40"/>
        <v>1</v>
      </c>
      <c r="AG230" s="1">
        <f ca="1">IF((M230&lt;&gt;Inputs!$D$13),IF($C$4&gt;'Invoice Tracker'!K230+Inputs!$G$26,1,0),0)</f>
        <v>1</v>
      </c>
      <c r="AH230" s="14">
        <v>0</v>
      </c>
      <c r="AI230" s="5">
        <f t="shared" ca="1" si="41"/>
        <v>1</v>
      </c>
      <c r="AJ230" s="1">
        <f ca="1">IF((M230&lt;&gt;Inputs!$D$13),IF($C$4&gt;'Invoice Tracker'!K230+Inputs!$G$27,1,0),0)</f>
        <v>1</v>
      </c>
      <c r="AK230" s="14">
        <v>0</v>
      </c>
      <c r="AL230" s="5">
        <f t="shared" ca="1" si="42"/>
        <v>1</v>
      </c>
    </row>
    <row r="231" spans="2:38" x14ac:dyDescent="0.2">
      <c r="B231" s="31" t="s">
        <v>42</v>
      </c>
      <c r="C231" s="32" t="s">
        <v>240</v>
      </c>
      <c r="D231" s="33" t="s">
        <v>42</v>
      </c>
      <c r="E231" s="31" t="s">
        <v>42</v>
      </c>
      <c r="F231" s="31" t="s">
        <v>42</v>
      </c>
      <c r="G231" s="13">
        <v>0</v>
      </c>
      <c r="H231" s="13">
        <v>0</v>
      </c>
      <c r="I231" s="14" t="s">
        <v>7</v>
      </c>
      <c r="J231" s="15"/>
      <c r="K231" s="15"/>
      <c r="L231" s="4" t="str">
        <f>IF(H231&lt;&gt;0,IF(Q231&gt;0,IF($C$4&gt;K231,Inputs!$D$7,Inputs!$D$8),Inputs!$D$9),"-")</f>
        <v>-</v>
      </c>
      <c r="M231" s="4" t="str">
        <f>IF(H231&lt;&gt;0,IF(O231=0,Inputs!$D$11,IF(AND(O231&gt;0,O231&lt;Q231),Inputs!$D$12,Inputs!$D$13)),"-")</f>
        <v>-</v>
      </c>
      <c r="N231" s="14" t="s">
        <v>199</v>
      </c>
      <c r="O231" s="13">
        <v>0</v>
      </c>
      <c r="P231" s="13" t="s">
        <v>42</v>
      </c>
      <c r="Q231" s="2">
        <f t="shared" si="36"/>
        <v>0</v>
      </c>
      <c r="R231" s="6" t="str">
        <f>IF(H231&lt;&gt;0,IF(M231&lt;&gt;Inputs!$D$13,$C$4-J231,"-"),"-")</f>
        <v>-</v>
      </c>
      <c r="S231" s="6" t="str">
        <f ca="1">IF(AND(H231&lt;&gt;0,K231&lt;$C$4),IF(M231&lt;&gt;Inputs!$D$13,$C$4-K231,"-"),"-")</f>
        <v>-</v>
      </c>
      <c r="T231" s="6" t="str">
        <f>IF(M231=Inputs!$D$9,'Invoice Tracker'!P231-'Invoice Tracker'!K231,"-")</f>
        <v>-</v>
      </c>
      <c r="U231" s="5">
        <f ca="1">IF((M231&lt;&gt;Inputs!$D$13),IF($C$4&gt;'Invoice Tracker'!K231+Inputs!$G$22,1,0),0)</f>
        <v>1</v>
      </c>
      <c r="V231" s="14">
        <v>0</v>
      </c>
      <c r="W231" s="5">
        <f t="shared" ca="1" si="37"/>
        <v>1</v>
      </c>
      <c r="X231" s="1">
        <f ca="1">IF((M231&lt;&gt;Inputs!$D$13),IF($C$4&gt;'Invoice Tracker'!K231+Inputs!$G$23,1,0),0)</f>
        <v>1</v>
      </c>
      <c r="Y231" s="14">
        <v>0</v>
      </c>
      <c r="Z231" s="5">
        <f t="shared" ca="1" si="38"/>
        <v>1</v>
      </c>
      <c r="AA231" s="1">
        <f ca="1">IF((M231&lt;&gt;Inputs!$D$13),IF($C$4&gt;'Invoice Tracker'!K231+Inputs!$G$24,1,0),0)</f>
        <v>1</v>
      </c>
      <c r="AB231" s="14">
        <v>0</v>
      </c>
      <c r="AC231" s="5">
        <f t="shared" ca="1" si="39"/>
        <v>1</v>
      </c>
      <c r="AD231" s="1">
        <f ca="1">IF((M231&lt;&gt;Inputs!$D$13),IF($C$4&gt;'Invoice Tracker'!K231+Inputs!$G$25,1,0),0)</f>
        <v>1</v>
      </c>
      <c r="AE231" s="14">
        <v>0</v>
      </c>
      <c r="AF231" s="5">
        <f t="shared" ca="1" si="40"/>
        <v>1</v>
      </c>
      <c r="AG231" s="1">
        <f ca="1">IF((M231&lt;&gt;Inputs!$D$13),IF($C$4&gt;'Invoice Tracker'!K231+Inputs!$G$26,1,0),0)</f>
        <v>1</v>
      </c>
      <c r="AH231" s="14">
        <v>0</v>
      </c>
      <c r="AI231" s="5">
        <f t="shared" ca="1" si="41"/>
        <v>1</v>
      </c>
      <c r="AJ231" s="1">
        <f ca="1">IF((M231&lt;&gt;Inputs!$D$13),IF($C$4&gt;'Invoice Tracker'!K231+Inputs!$G$27,1,0),0)</f>
        <v>1</v>
      </c>
      <c r="AK231" s="14">
        <v>0</v>
      </c>
      <c r="AL231" s="5">
        <f t="shared" ca="1" si="42"/>
        <v>1</v>
      </c>
    </row>
    <row r="232" spans="2:38" x14ac:dyDescent="0.2">
      <c r="B232" s="31" t="s">
        <v>42</v>
      </c>
      <c r="C232" s="32" t="s">
        <v>240</v>
      </c>
      <c r="D232" s="33" t="s">
        <v>42</v>
      </c>
      <c r="E232" s="31" t="s">
        <v>42</v>
      </c>
      <c r="F232" s="31" t="s">
        <v>42</v>
      </c>
      <c r="G232" s="13">
        <v>0</v>
      </c>
      <c r="H232" s="13">
        <v>0</v>
      </c>
      <c r="I232" s="14" t="s">
        <v>7</v>
      </c>
      <c r="J232" s="15"/>
      <c r="K232" s="15"/>
      <c r="L232" s="4" t="str">
        <f>IF(H232&lt;&gt;0,IF(Q232&gt;0,IF($C$4&gt;K232,Inputs!$D$7,Inputs!$D$8),Inputs!$D$9),"-")</f>
        <v>-</v>
      </c>
      <c r="M232" s="4" t="str">
        <f>IF(H232&lt;&gt;0,IF(O232=0,Inputs!$D$11,IF(AND(O232&gt;0,O232&lt;Q232),Inputs!$D$12,Inputs!$D$13)),"-")</f>
        <v>-</v>
      </c>
      <c r="N232" s="14" t="s">
        <v>199</v>
      </c>
      <c r="O232" s="13">
        <v>0</v>
      </c>
      <c r="P232" s="13" t="s">
        <v>42</v>
      </c>
      <c r="Q232" s="2">
        <f t="shared" si="36"/>
        <v>0</v>
      </c>
      <c r="R232" s="6" t="str">
        <f>IF(H232&lt;&gt;0,IF(M232&lt;&gt;Inputs!$D$13,$C$4-J232,"-"),"-")</f>
        <v>-</v>
      </c>
      <c r="S232" s="6" t="str">
        <f ca="1">IF(AND(H232&lt;&gt;0,K232&lt;$C$4),IF(M232&lt;&gt;Inputs!$D$13,$C$4-K232,"-"),"-")</f>
        <v>-</v>
      </c>
      <c r="T232" s="6" t="str">
        <f>IF(M232=Inputs!$D$9,'Invoice Tracker'!P232-'Invoice Tracker'!K232,"-")</f>
        <v>-</v>
      </c>
      <c r="U232" s="5">
        <f ca="1">IF((M232&lt;&gt;Inputs!$D$13),IF($C$4&gt;'Invoice Tracker'!K232+Inputs!$G$22,1,0),0)</f>
        <v>1</v>
      </c>
      <c r="V232" s="14">
        <v>0</v>
      </c>
      <c r="W232" s="5">
        <f t="shared" ca="1" si="37"/>
        <v>1</v>
      </c>
      <c r="X232" s="1">
        <f ca="1">IF((M232&lt;&gt;Inputs!$D$13),IF($C$4&gt;'Invoice Tracker'!K232+Inputs!$G$23,1,0),0)</f>
        <v>1</v>
      </c>
      <c r="Y232" s="14">
        <v>0</v>
      </c>
      <c r="Z232" s="5">
        <f t="shared" ca="1" si="38"/>
        <v>1</v>
      </c>
      <c r="AA232" s="1">
        <f ca="1">IF((M232&lt;&gt;Inputs!$D$13),IF($C$4&gt;'Invoice Tracker'!K232+Inputs!$G$24,1,0),0)</f>
        <v>1</v>
      </c>
      <c r="AB232" s="14">
        <v>0</v>
      </c>
      <c r="AC232" s="5">
        <f t="shared" ca="1" si="39"/>
        <v>1</v>
      </c>
      <c r="AD232" s="1">
        <f ca="1">IF((M232&lt;&gt;Inputs!$D$13),IF($C$4&gt;'Invoice Tracker'!K232+Inputs!$G$25,1,0),0)</f>
        <v>1</v>
      </c>
      <c r="AE232" s="14">
        <v>0</v>
      </c>
      <c r="AF232" s="5">
        <f t="shared" ca="1" si="40"/>
        <v>1</v>
      </c>
      <c r="AG232" s="1">
        <f ca="1">IF((M232&lt;&gt;Inputs!$D$13),IF($C$4&gt;'Invoice Tracker'!K232+Inputs!$G$26,1,0),0)</f>
        <v>1</v>
      </c>
      <c r="AH232" s="14">
        <v>0</v>
      </c>
      <c r="AI232" s="5">
        <f t="shared" ca="1" si="41"/>
        <v>1</v>
      </c>
      <c r="AJ232" s="1">
        <f ca="1">IF((M232&lt;&gt;Inputs!$D$13),IF($C$4&gt;'Invoice Tracker'!K232+Inputs!$G$27,1,0),0)</f>
        <v>1</v>
      </c>
      <c r="AK232" s="14">
        <v>0</v>
      </c>
      <c r="AL232" s="5">
        <f t="shared" ca="1" si="42"/>
        <v>1</v>
      </c>
    </row>
    <row r="233" spans="2:38" x14ac:dyDescent="0.2">
      <c r="B233" s="31" t="s">
        <v>42</v>
      </c>
      <c r="C233" s="32" t="s">
        <v>240</v>
      </c>
      <c r="D233" s="33" t="s">
        <v>42</v>
      </c>
      <c r="E233" s="31" t="s">
        <v>42</v>
      </c>
      <c r="F233" s="31" t="s">
        <v>42</v>
      </c>
      <c r="G233" s="13">
        <v>0</v>
      </c>
      <c r="H233" s="13">
        <v>0</v>
      </c>
      <c r="I233" s="14" t="s">
        <v>7</v>
      </c>
      <c r="J233" s="15"/>
      <c r="K233" s="15"/>
      <c r="L233" s="4" t="str">
        <f>IF(H233&lt;&gt;0,IF(Q233&gt;0,IF($C$4&gt;K233,Inputs!$D$7,Inputs!$D$8),Inputs!$D$9),"-")</f>
        <v>-</v>
      </c>
      <c r="M233" s="4" t="str">
        <f>IF(H233&lt;&gt;0,IF(O233=0,Inputs!$D$11,IF(AND(O233&gt;0,O233&lt;Q233),Inputs!$D$12,Inputs!$D$13)),"-")</f>
        <v>-</v>
      </c>
      <c r="N233" s="14" t="s">
        <v>199</v>
      </c>
      <c r="O233" s="13">
        <v>0</v>
      </c>
      <c r="P233" s="13" t="s">
        <v>42</v>
      </c>
      <c r="Q233" s="2">
        <f t="shared" si="36"/>
        <v>0</v>
      </c>
      <c r="R233" s="6" t="str">
        <f>IF(H233&lt;&gt;0,IF(M233&lt;&gt;Inputs!$D$13,$C$4-J233,"-"),"-")</f>
        <v>-</v>
      </c>
      <c r="S233" s="6" t="str">
        <f ca="1">IF(AND(H233&lt;&gt;0,K233&lt;$C$4),IF(M233&lt;&gt;Inputs!$D$13,$C$4-K233,"-"),"-")</f>
        <v>-</v>
      </c>
      <c r="T233" s="6" t="str">
        <f>IF(M233=Inputs!$D$9,'Invoice Tracker'!P233-'Invoice Tracker'!K233,"-")</f>
        <v>-</v>
      </c>
      <c r="U233" s="5">
        <f ca="1">IF((M233&lt;&gt;Inputs!$D$13),IF($C$4&gt;'Invoice Tracker'!K233+Inputs!$G$22,1,0),0)</f>
        <v>1</v>
      </c>
      <c r="V233" s="14">
        <v>0</v>
      </c>
      <c r="W233" s="5">
        <f t="shared" ca="1" si="37"/>
        <v>1</v>
      </c>
      <c r="X233" s="1">
        <f ca="1">IF((M233&lt;&gt;Inputs!$D$13),IF($C$4&gt;'Invoice Tracker'!K233+Inputs!$G$23,1,0),0)</f>
        <v>1</v>
      </c>
      <c r="Y233" s="14">
        <v>0</v>
      </c>
      <c r="Z233" s="5">
        <f t="shared" ca="1" si="38"/>
        <v>1</v>
      </c>
      <c r="AA233" s="1">
        <f ca="1">IF((M233&lt;&gt;Inputs!$D$13),IF($C$4&gt;'Invoice Tracker'!K233+Inputs!$G$24,1,0),0)</f>
        <v>1</v>
      </c>
      <c r="AB233" s="14">
        <v>0</v>
      </c>
      <c r="AC233" s="5">
        <f t="shared" ca="1" si="39"/>
        <v>1</v>
      </c>
      <c r="AD233" s="1">
        <f ca="1">IF((M233&lt;&gt;Inputs!$D$13),IF($C$4&gt;'Invoice Tracker'!K233+Inputs!$G$25,1,0),0)</f>
        <v>1</v>
      </c>
      <c r="AE233" s="14">
        <v>0</v>
      </c>
      <c r="AF233" s="5">
        <f t="shared" ca="1" si="40"/>
        <v>1</v>
      </c>
      <c r="AG233" s="1">
        <f ca="1">IF((M233&lt;&gt;Inputs!$D$13),IF($C$4&gt;'Invoice Tracker'!K233+Inputs!$G$26,1,0),0)</f>
        <v>1</v>
      </c>
      <c r="AH233" s="14">
        <v>0</v>
      </c>
      <c r="AI233" s="5">
        <f t="shared" ca="1" si="41"/>
        <v>1</v>
      </c>
      <c r="AJ233" s="1">
        <f ca="1">IF((M233&lt;&gt;Inputs!$D$13),IF($C$4&gt;'Invoice Tracker'!K233+Inputs!$G$27,1,0),0)</f>
        <v>1</v>
      </c>
      <c r="AK233" s="14">
        <v>0</v>
      </c>
      <c r="AL233" s="5">
        <f t="shared" ca="1" si="42"/>
        <v>1</v>
      </c>
    </row>
    <row r="234" spans="2:38" x14ac:dyDescent="0.2">
      <c r="B234" s="31" t="s">
        <v>42</v>
      </c>
      <c r="C234" s="32" t="s">
        <v>240</v>
      </c>
      <c r="D234" s="33" t="s">
        <v>42</v>
      </c>
      <c r="E234" s="31" t="s">
        <v>42</v>
      </c>
      <c r="F234" s="31" t="s">
        <v>42</v>
      </c>
      <c r="G234" s="13">
        <v>0</v>
      </c>
      <c r="H234" s="13">
        <v>0</v>
      </c>
      <c r="I234" s="14" t="s">
        <v>7</v>
      </c>
      <c r="J234" s="15"/>
      <c r="K234" s="15"/>
      <c r="L234" s="4" t="str">
        <f>IF(H234&lt;&gt;0,IF(Q234&gt;0,IF($C$4&gt;K234,Inputs!$D$7,Inputs!$D$8),Inputs!$D$9),"-")</f>
        <v>-</v>
      </c>
      <c r="M234" s="4" t="str">
        <f>IF(H234&lt;&gt;0,IF(O234=0,Inputs!$D$11,IF(AND(O234&gt;0,O234&lt;Q234),Inputs!$D$12,Inputs!$D$13)),"-")</f>
        <v>-</v>
      </c>
      <c r="N234" s="14" t="s">
        <v>199</v>
      </c>
      <c r="O234" s="13">
        <v>0</v>
      </c>
      <c r="P234" s="13" t="s">
        <v>42</v>
      </c>
      <c r="Q234" s="2">
        <f t="shared" si="36"/>
        <v>0</v>
      </c>
      <c r="R234" s="6" t="str">
        <f>IF(H234&lt;&gt;0,IF(M234&lt;&gt;Inputs!$D$13,$C$4-J234,"-"),"-")</f>
        <v>-</v>
      </c>
      <c r="S234" s="6" t="str">
        <f ca="1">IF(AND(H234&lt;&gt;0,K234&lt;$C$4),IF(M234&lt;&gt;Inputs!$D$13,$C$4-K234,"-"),"-")</f>
        <v>-</v>
      </c>
      <c r="T234" s="6" t="str">
        <f>IF(M234=Inputs!$D$9,'Invoice Tracker'!P234-'Invoice Tracker'!K234,"-")</f>
        <v>-</v>
      </c>
      <c r="U234" s="5">
        <f ca="1">IF((M234&lt;&gt;Inputs!$D$13),IF($C$4&gt;'Invoice Tracker'!K234+Inputs!$G$22,1,0),0)</f>
        <v>1</v>
      </c>
      <c r="V234" s="14">
        <v>0</v>
      </c>
      <c r="W234" s="5">
        <f t="shared" ca="1" si="37"/>
        <v>1</v>
      </c>
      <c r="X234" s="1">
        <f ca="1">IF((M234&lt;&gt;Inputs!$D$13),IF($C$4&gt;'Invoice Tracker'!K234+Inputs!$G$23,1,0),0)</f>
        <v>1</v>
      </c>
      <c r="Y234" s="14">
        <v>0</v>
      </c>
      <c r="Z234" s="5">
        <f t="shared" ca="1" si="38"/>
        <v>1</v>
      </c>
      <c r="AA234" s="1">
        <f ca="1">IF((M234&lt;&gt;Inputs!$D$13),IF($C$4&gt;'Invoice Tracker'!K234+Inputs!$G$24,1,0),0)</f>
        <v>1</v>
      </c>
      <c r="AB234" s="14">
        <v>0</v>
      </c>
      <c r="AC234" s="5">
        <f t="shared" ca="1" si="39"/>
        <v>1</v>
      </c>
      <c r="AD234" s="1">
        <f ca="1">IF((M234&lt;&gt;Inputs!$D$13),IF($C$4&gt;'Invoice Tracker'!K234+Inputs!$G$25,1,0),0)</f>
        <v>1</v>
      </c>
      <c r="AE234" s="14">
        <v>0</v>
      </c>
      <c r="AF234" s="5">
        <f t="shared" ca="1" si="40"/>
        <v>1</v>
      </c>
      <c r="AG234" s="1">
        <f ca="1">IF((M234&lt;&gt;Inputs!$D$13),IF($C$4&gt;'Invoice Tracker'!K234+Inputs!$G$26,1,0),0)</f>
        <v>1</v>
      </c>
      <c r="AH234" s="14">
        <v>0</v>
      </c>
      <c r="AI234" s="5">
        <f t="shared" ca="1" si="41"/>
        <v>1</v>
      </c>
      <c r="AJ234" s="1">
        <f ca="1">IF((M234&lt;&gt;Inputs!$D$13),IF($C$4&gt;'Invoice Tracker'!K234+Inputs!$G$27,1,0),0)</f>
        <v>1</v>
      </c>
      <c r="AK234" s="14">
        <v>0</v>
      </c>
      <c r="AL234" s="5">
        <f t="shared" ca="1" si="42"/>
        <v>1</v>
      </c>
    </row>
    <row r="235" spans="2:38" x14ac:dyDescent="0.2">
      <c r="B235" s="31" t="s">
        <v>42</v>
      </c>
      <c r="C235" s="32" t="s">
        <v>240</v>
      </c>
      <c r="D235" s="33" t="s">
        <v>42</v>
      </c>
      <c r="E235" s="31" t="s">
        <v>42</v>
      </c>
      <c r="F235" s="31" t="s">
        <v>42</v>
      </c>
      <c r="G235" s="13">
        <v>0</v>
      </c>
      <c r="H235" s="13">
        <v>0</v>
      </c>
      <c r="I235" s="14" t="s">
        <v>7</v>
      </c>
      <c r="J235" s="15"/>
      <c r="K235" s="15"/>
      <c r="L235" s="4" t="str">
        <f>IF(H235&lt;&gt;0,IF(Q235&gt;0,IF($C$4&gt;K235,Inputs!$D$7,Inputs!$D$8),Inputs!$D$9),"-")</f>
        <v>-</v>
      </c>
      <c r="M235" s="4" t="str">
        <f>IF(H235&lt;&gt;0,IF(O235=0,Inputs!$D$11,IF(AND(O235&gt;0,O235&lt;Q235),Inputs!$D$12,Inputs!$D$13)),"-")</f>
        <v>-</v>
      </c>
      <c r="N235" s="14" t="s">
        <v>199</v>
      </c>
      <c r="O235" s="13">
        <v>0</v>
      </c>
      <c r="P235" s="13" t="s">
        <v>42</v>
      </c>
      <c r="Q235" s="2">
        <f t="shared" si="36"/>
        <v>0</v>
      </c>
      <c r="R235" s="6" t="str">
        <f>IF(H235&lt;&gt;0,IF(M235&lt;&gt;Inputs!$D$13,$C$4-J235,"-"),"-")</f>
        <v>-</v>
      </c>
      <c r="S235" s="6" t="str">
        <f ca="1">IF(AND(H235&lt;&gt;0,K235&lt;$C$4),IF(M235&lt;&gt;Inputs!$D$13,$C$4-K235,"-"),"-")</f>
        <v>-</v>
      </c>
      <c r="T235" s="6" t="str">
        <f>IF(M235=Inputs!$D$9,'Invoice Tracker'!P235-'Invoice Tracker'!K235,"-")</f>
        <v>-</v>
      </c>
      <c r="U235" s="5">
        <f ca="1">IF((M235&lt;&gt;Inputs!$D$13),IF($C$4&gt;'Invoice Tracker'!K235+Inputs!$G$22,1,0),0)</f>
        <v>1</v>
      </c>
      <c r="V235" s="14">
        <v>0</v>
      </c>
      <c r="W235" s="5">
        <f t="shared" ca="1" si="37"/>
        <v>1</v>
      </c>
      <c r="X235" s="1">
        <f ca="1">IF((M235&lt;&gt;Inputs!$D$13),IF($C$4&gt;'Invoice Tracker'!K235+Inputs!$G$23,1,0),0)</f>
        <v>1</v>
      </c>
      <c r="Y235" s="14">
        <v>0</v>
      </c>
      <c r="Z235" s="5">
        <f t="shared" ca="1" si="38"/>
        <v>1</v>
      </c>
      <c r="AA235" s="1">
        <f ca="1">IF((M235&lt;&gt;Inputs!$D$13),IF($C$4&gt;'Invoice Tracker'!K235+Inputs!$G$24,1,0),0)</f>
        <v>1</v>
      </c>
      <c r="AB235" s="14">
        <v>0</v>
      </c>
      <c r="AC235" s="5">
        <f t="shared" ca="1" si="39"/>
        <v>1</v>
      </c>
      <c r="AD235" s="1">
        <f ca="1">IF((M235&lt;&gt;Inputs!$D$13),IF($C$4&gt;'Invoice Tracker'!K235+Inputs!$G$25,1,0),0)</f>
        <v>1</v>
      </c>
      <c r="AE235" s="14">
        <v>0</v>
      </c>
      <c r="AF235" s="5">
        <f t="shared" ca="1" si="40"/>
        <v>1</v>
      </c>
      <c r="AG235" s="1">
        <f ca="1">IF((M235&lt;&gt;Inputs!$D$13),IF($C$4&gt;'Invoice Tracker'!K235+Inputs!$G$26,1,0),0)</f>
        <v>1</v>
      </c>
      <c r="AH235" s="14">
        <v>0</v>
      </c>
      <c r="AI235" s="5">
        <f t="shared" ca="1" si="41"/>
        <v>1</v>
      </c>
      <c r="AJ235" s="1">
        <f ca="1">IF((M235&lt;&gt;Inputs!$D$13),IF($C$4&gt;'Invoice Tracker'!K235+Inputs!$G$27,1,0),0)</f>
        <v>1</v>
      </c>
      <c r="AK235" s="14">
        <v>0</v>
      </c>
      <c r="AL235" s="5">
        <f t="shared" ca="1" si="42"/>
        <v>1</v>
      </c>
    </row>
    <row r="236" spans="2:38" x14ac:dyDescent="0.2">
      <c r="B236" s="31" t="s">
        <v>42</v>
      </c>
      <c r="C236" s="32" t="s">
        <v>240</v>
      </c>
      <c r="D236" s="33" t="s">
        <v>42</v>
      </c>
      <c r="E236" s="31" t="s">
        <v>42</v>
      </c>
      <c r="F236" s="31" t="s">
        <v>42</v>
      </c>
      <c r="G236" s="13">
        <v>0</v>
      </c>
      <c r="H236" s="13">
        <v>0</v>
      </c>
      <c r="I236" s="14" t="s">
        <v>7</v>
      </c>
      <c r="J236" s="15"/>
      <c r="K236" s="15"/>
      <c r="L236" s="4" t="str">
        <f>IF(H236&lt;&gt;0,IF(Q236&gt;0,IF($C$4&gt;K236,Inputs!$D$7,Inputs!$D$8),Inputs!$D$9),"-")</f>
        <v>-</v>
      </c>
      <c r="M236" s="4" t="str">
        <f>IF(H236&lt;&gt;0,IF(O236=0,Inputs!$D$11,IF(AND(O236&gt;0,O236&lt;Q236),Inputs!$D$12,Inputs!$D$13)),"-")</f>
        <v>-</v>
      </c>
      <c r="N236" s="14" t="s">
        <v>199</v>
      </c>
      <c r="O236" s="13">
        <v>0</v>
      </c>
      <c r="P236" s="13" t="s">
        <v>42</v>
      </c>
      <c r="Q236" s="2">
        <f t="shared" si="36"/>
        <v>0</v>
      </c>
      <c r="R236" s="6" t="str">
        <f>IF(H236&lt;&gt;0,IF(M236&lt;&gt;Inputs!$D$13,$C$4-J236,"-"),"-")</f>
        <v>-</v>
      </c>
      <c r="S236" s="6" t="str">
        <f ca="1">IF(AND(H236&lt;&gt;0,K236&lt;$C$4),IF(M236&lt;&gt;Inputs!$D$13,$C$4-K236,"-"),"-")</f>
        <v>-</v>
      </c>
      <c r="T236" s="6" t="str">
        <f>IF(M236=Inputs!$D$9,'Invoice Tracker'!P236-'Invoice Tracker'!K236,"-")</f>
        <v>-</v>
      </c>
      <c r="U236" s="5">
        <f ca="1">IF((M236&lt;&gt;Inputs!$D$13),IF($C$4&gt;'Invoice Tracker'!K236+Inputs!$G$22,1,0),0)</f>
        <v>1</v>
      </c>
      <c r="V236" s="14">
        <v>0</v>
      </c>
      <c r="W236" s="5">
        <f t="shared" ca="1" si="37"/>
        <v>1</v>
      </c>
      <c r="X236" s="1">
        <f ca="1">IF((M236&lt;&gt;Inputs!$D$13),IF($C$4&gt;'Invoice Tracker'!K236+Inputs!$G$23,1,0),0)</f>
        <v>1</v>
      </c>
      <c r="Y236" s="14">
        <v>0</v>
      </c>
      <c r="Z236" s="5">
        <f t="shared" ca="1" si="38"/>
        <v>1</v>
      </c>
      <c r="AA236" s="1">
        <f ca="1">IF((M236&lt;&gt;Inputs!$D$13),IF($C$4&gt;'Invoice Tracker'!K236+Inputs!$G$24,1,0),0)</f>
        <v>1</v>
      </c>
      <c r="AB236" s="14">
        <v>0</v>
      </c>
      <c r="AC236" s="5">
        <f t="shared" ca="1" si="39"/>
        <v>1</v>
      </c>
      <c r="AD236" s="1">
        <f ca="1">IF((M236&lt;&gt;Inputs!$D$13),IF($C$4&gt;'Invoice Tracker'!K236+Inputs!$G$25,1,0),0)</f>
        <v>1</v>
      </c>
      <c r="AE236" s="14">
        <v>0</v>
      </c>
      <c r="AF236" s="5">
        <f t="shared" ca="1" si="40"/>
        <v>1</v>
      </c>
      <c r="AG236" s="1">
        <f ca="1">IF((M236&lt;&gt;Inputs!$D$13),IF($C$4&gt;'Invoice Tracker'!K236+Inputs!$G$26,1,0),0)</f>
        <v>1</v>
      </c>
      <c r="AH236" s="14">
        <v>0</v>
      </c>
      <c r="AI236" s="5">
        <f t="shared" ca="1" si="41"/>
        <v>1</v>
      </c>
      <c r="AJ236" s="1">
        <f ca="1">IF((M236&lt;&gt;Inputs!$D$13),IF($C$4&gt;'Invoice Tracker'!K236+Inputs!$G$27,1,0),0)</f>
        <v>1</v>
      </c>
      <c r="AK236" s="14">
        <v>0</v>
      </c>
      <c r="AL236" s="5">
        <f t="shared" ca="1" si="42"/>
        <v>1</v>
      </c>
    </row>
    <row r="237" spans="2:38" x14ac:dyDescent="0.2">
      <c r="B237" s="31" t="s">
        <v>42</v>
      </c>
      <c r="C237" s="32" t="s">
        <v>240</v>
      </c>
      <c r="D237" s="33" t="s">
        <v>42</v>
      </c>
      <c r="E237" s="31" t="s">
        <v>42</v>
      </c>
      <c r="F237" s="31" t="s">
        <v>42</v>
      </c>
      <c r="G237" s="13">
        <v>0</v>
      </c>
      <c r="H237" s="13">
        <v>0</v>
      </c>
      <c r="I237" s="14" t="s">
        <v>7</v>
      </c>
      <c r="J237" s="15"/>
      <c r="K237" s="15"/>
      <c r="L237" s="4" t="str">
        <f>IF(H237&lt;&gt;0,IF(Q237&gt;0,IF($C$4&gt;K237,Inputs!$D$7,Inputs!$D$8),Inputs!$D$9),"-")</f>
        <v>-</v>
      </c>
      <c r="M237" s="4" t="str">
        <f>IF(H237&lt;&gt;0,IF(O237=0,Inputs!$D$11,IF(AND(O237&gt;0,O237&lt;Q237),Inputs!$D$12,Inputs!$D$13)),"-")</f>
        <v>-</v>
      </c>
      <c r="N237" s="14" t="s">
        <v>199</v>
      </c>
      <c r="O237" s="13">
        <v>0</v>
      </c>
      <c r="P237" s="13" t="s">
        <v>42</v>
      </c>
      <c r="Q237" s="2">
        <f t="shared" si="36"/>
        <v>0</v>
      </c>
      <c r="R237" s="6" t="str">
        <f>IF(H237&lt;&gt;0,IF(M237&lt;&gt;Inputs!$D$13,$C$4-J237,"-"),"-")</f>
        <v>-</v>
      </c>
      <c r="S237" s="6" t="str">
        <f ca="1">IF(AND(H237&lt;&gt;0,K237&lt;$C$4),IF(M237&lt;&gt;Inputs!$D$13,$C$4-K237,"-"),"-")</f>
        <v>-</v>
      </c>
      <c r="T237" s="6" t="str">
        <f>IF(M237=Inputs!$D$9,'Invoice Tracker'!P237-'Invoice Tracker'!K237,"-")</f>
        <v>-</v>
      </c>
      <c r="U237" s="5">
        <f ca="1">IF((M237&lt;&gt;Inputs!$D$13),IF($C$4&gt;'Invoice Tracker'!K237+Inputs!$G$22,1,0),0)</f>
        <v>1</v>
      </c>
      <c r="V237" s="14">
        <v>0</v>
      </c>
      <c r="W237" s="5">
        <f t="shared" ca="1" si="37"/>
        <v>1</v>
      </c>
      <c r="X237" s="1">
        <f ca="1">IF((M237&lt;&gt;Inputs!$D$13),IF($C$4&gt;'Invoice Tracker'!K237+Inputs!$G$23,1,0),0)</f>
        <v>1</v>
      </c>
      <c r="Y237" s="14">
        <v>0</v>
      </c>
      <c r="Z237" s="5">
        <f t="shared" ca="1" si="38"/>
        <v>1</v>
      </c>
      <c r="AA237" s="1">
        <f ca="1">IF((M237&lt;&gt;Inputs!$D$13),IF($C$4&gt;'Invoice Tracker'!K237+Inputs!$G$24,1,0),0)</f>
        <v>1</v>
      </c>
      <c r="AB237" s="14">
        <v>0</v>
      </c>
      <c r="AC237" s="5">
        <f t="shared" ca="1" si="39"/>
        <v>1</v>
      </c>
      <c r="AD237" s="1">
        <f ca="1">IF((M237&lt;&gt;Inputs!$D$13),IF($C$4&gt;'Invoice Tracker'!K237+Inputs!$G$25,1,0),0)</f>
        <v>1</v>
      </c>
      <c r="AE237" s="14">
        <v>0</v>
      </c>
      <c r="AF237" s="5">
        <f t="shared" ca="1" si="40"/>
        <v>1</v>
      </c>
      <c r="AG237" s="1">
        <f ca="1">IF((M237&lt;&gt;Inputs!$D$13),IF($C$4&gt;'Invoice Tracker'!K237+Inputs!$G$26,1,0),0)</f>
        <v>1</v>
      </c>
      <c r="AH237" s="14">
        <v>0</v>
      </c>
      <c r="AI237" s="5">
        <f t="shared" ca="1" si="41"/>
        <v>1</v>
      </c>
      <c r="AJ237" s="1">
        <f ca="1">IF((M237&lt;&gt;Inputs!$D$13),IF($C$4&gt;'Invoice Tracker'!K237+Inputs!$G$27,1,0),0)</f>
        <v>1</v>
      </c>
      <c r="AK237" s="14">
        <v>0</v>
      </c>
      <c r="AL237" s="5">
        <f t="shared" ca="1" si="42"/>
        <v>1</v>
      </c>
    </row>
    <row r="238" spans="2:38" x14ac:dyDescent="0.2">
      <c r="B238" s="31" t="s">
        <v>42</v>
      </c>
      <c r="C238" s="32" t="s">
        <v>240</v>
      </c>
      <c r="D238" s="33" t="s">
        <v>42</v>
      </c>
      <c r="E238" s="31" t="s">
        <v>42</v>
      </c>
      <c r="F238" s="31" t="s">
        <v>42</v>
      </c>
      <c r="G238" s="13">
        <v>0</v>
      </c>
      <c r="H238" s="13">
        <v>0</v>
      </c>
      <c r="I238" s="14" t="s">
        <v>7</v>
      </c>
      <c r="J238" s="15"/>
      <c r="K238" s="15"/>
      <c r="L238" s="4" t="str">
        <f>IF(H238&lt;&gt;0,IF(Q238&gt;0,IF($C$4&gt;K238,Inputs!$D$7,Inputs!$D$8),Inputs!$D$9),"-")</f>
        <v>-</v>
      </c>
      <c r="M238" s="4" t="str">
        <f>IF(H238&lt;&gt;0,IF(O238=0,Inputs!$D$11,IF(AND(O238&gt;0,O238&lt;Q238),Inputs!$D$12,Inputs!$D$13)),"-")</f>
        <v>-</v>
      </c>
      <c r="N238" s="14" t="s">
        <v>199</v>
      </c>
      <c r="O238" s="13">
        <v>0</v>
      </c>
      <c r="P238" s="13" t="s">
        <v>42</v>
      </c>
      <c r="Q238" s="2">
        <f t="shared" si="36"/>
        <v>0</v>
      </c>
      <c r="R238" s="6" t="str">
        <f>IF(H238&lt;&gt;0,IF(M238&lt;&gt;Inputs!$D$13,$C$4-J238,"-"),"-")</f>
        <v>-</v>
      </c>
      <c r="S238" s="6" t="str">
        <f ca="1">IF(AND(H238&lt;&gt;0,K238&lt;$C$4),IF(M238&lt;&gt;Inputs!$D$13,$C$4-K238,"-"),"-")</f>
        <v>-</v>
      </c>
      <c r="T238" s="6" t="str">
        <f>IF(M238=Inputs!$D$9,'Invoice Tracker'!P238-'Invoice Tracker'!K238,"-")</f>
        <v>-</v>
      </c>
      <c r="U238" s="5">
        <f ca="1">IF((M238&lt;&gt;Inputs!$D$13),IF($C$4&gt;'Invoice Tracker'!K238+Inputs!$G$22,1,0),0)</f>
        <v>1</v>
      </c>
      <c r="V238" s="14">
        <v>0</v>
      </c>
      <c r="W238" s="5">
        <f t="shared" ca="1" si="37"/>
        <v>1</v>
      </c>
      <c r="X238" s="1">
        <f ca="1">IF((M238&lt;&gt;Inputs!$D$13),IF($C$4&gt;'Invoice Tracker'!K238+Inputs!$G$23,1,0),0)</f>
        <v>1</v>
      </c>
      <c r="Y238" s="14">
        <v>0</v>
      </c>
      <c r="Z238" s="5">
        <f t="shared" ca="1" si="38"/>
        <v>1</v>
      </c>
      <c r="AA238" s="1">
        <f ca="1">IF((M238&lt;&gt;Inputs!$D$13),IF($C$4&gt;'Invoice Tracker'!K238+Inputs!$G$24,1,0),0)</f>
        <v>1</v>
      </c>
      <c r="AB238" s="14">
        <v>0</v>
      </c>
      <c r="AC238" s="5">
        <f t="shared" ca="1" si="39"/>
        <v>1</v>
      </c>
      <c r="AD238" s="1">
        <f ca="1">IF((M238&lt;&gt;Inputs!$D$13),IF($C$4&gt;'Invoice Tracker'!K238+Inputs!$G$25,1,0),0)</f>
        <v>1</v>
      </c>
      <c r="AE238" s="14">
        <v>0</v>
      </c>
      <c r="AF238" s="5">
        <f t="shared" ca="1" si="40"/>
        <v>1</v>
      </c>
      <c r="AG238" s="1">
        <f ca="1">IF((M238&lt;&gt;Inputs!$D$13),IF($C$4&gt;'Invoice Tracker'!K238+Inputs!$G$26,1,0),0)</f>
        <v>1</v>
      </c>
      <c r="AH238" s="14">
        <v>0</v>
      </c>
      <c r="AI238" s="5">
        <f t="shared" ca="1" si="41"/>
        <v>1</v>
      </c>
      <c r="AJ238" s="1">
        <f ca="1">IF((M238&lt;&gt;Inputs!$D$13),IF($C$4&gt;'Invoice Tracker'!K238+Inputs!$G$27,1,0),0)</f>
        <v>1</v>
      </c>
      <c r="AK238" s="14">
        <v>0</v>
      </c>
      <c r="AL238" s="5">
        <f t="shared" ca="1" si="42"/>
        <v>1</v>
      </c>
    </row>
    <row r="239" spans="2:38" x14ac:dyDescent="0.2">
      <c r="B239" s="31" t="s">
        <v>42</v>
      </c>
      <c r="C239" s="32" t="s">
        <v>240</v>
      </c>
      <c r="D239" s="33" t="s">
        <v>42</v>
      </c>
      <c r="E239" s="31" t="s">
        <v>42</v>
      </c>
      <c r="F239" s="31" t="s">
        <v>42</v>
      </c>
      <c r="G239" s="13">
        <v>0</v>
      </c>
      <c r="H239" s="13">
        <v>0</v>
      </c>
      <c r="I239" s="14" t="s">
        <v>7</v>
      </c>
      <c r="J239" s="15"/>
      <c r="K239" s="15"/>
      <c r="L239" s="4" t="str">
        <f>IF(H239&lt;&gt;0,IF(Q239&gt;0,IF($C$4&gt;K239,Inputs!$D$7,Inputs!$D$8),Inputs!$D$9),"-")</f>
        <v>-</v>
      </c>
      <c r="M239" s="4" t="str">
        <f>IF(H239&lt;&gt;0,IF(O239=0,Inputs!$D$11,IF(AND(O239&gt;0,O239&lt;Q239),Inputs!$D$12,Inputs!$D$13)),"-")</f>
        <v>-</v>
      </c>
      <c r="N239" s="14" t="s">
        <v>199</v>
      </c>
      <c r="O239" s="13">
        <v>0</v>
      </c>
      <c r="P239" s="13" t="s">
        <v>42</v>
      </c>
      <c r="Q239" s="2">
        <f t="shared" si="36"/>
        <v>0</v>
      </c>
      <c r="R239" s="6" t="str">
        <f>IF(H239&lt;&gt;0,IF(M239&lt;&gt;Inputs!$D$13,$C$4-J239,"-"),"-")</f>
        <v>-</v>
      </c>
      <c r="S239" s="6" t="str">
        <f ca="1">IF(AND(H239&lt;&gt;0,K239&lt;$C$4),IF(M239&lt;&gt;Inputs!$D$13,$C$4-K239,"-"),"-")</f>
        <v>-</v>
      </c>
      <c r="T239" s="6" t="str">
        <f>IF(M239=Inputs!$D$9,'Invoice Tracker'!P239-'Invoice Tracker'!K239,"-")</f>
        <v>-</v>
      </c>
      <c r="U239" s="5">
        <f ca="1">IF((M239&lt;&gt;Inputs!$D$13),IF($C$4&gt;'Invoice Tracker'!K239+Inputs!$G$22,1,0),0)</f>
        <v>1</v>
      </c>
      <c r="V239" s="14">
        <v>0</v>
      </c>
      <c r="W239" s="5">
        <f t="shared" ca="1" si="37"/>
        <v>1</v>
      </c>
      <c r="X239" s="1">
        <f ca="1">IF((M239&lt;&gt;Inputs!$D$13),IF($C$4&gt;'Invoice Tracker'!K239+Inputs!$G$23,1,0),0)</f>
        <v>1</v>
      </c>
      <c r="Y239" s="14">
        <v>0</v>
      </c>
      <c r="Z239" s="5">
        <f t="shared" ca="1" si="38"/>
        <v>1</v>
      </c>
      <c r="AA239" s="1">
        <f ca="1">IF((M239&lt;&gt;Inputs!$D$13),IF($C$4&gt;'Invoice Tracker'!K239+Inputs!$G$24,1,0),0)</f>
        <v>1</v>
      </c>
      <c r="AB239" s="14">
        <v>0</v>
      </c>
      <c r="AC239" s="5">
        <f t="shared" ca="1" si="39"/>
        <v>1</v>
      </c>
      <c r="AD239" s="1">
        <f ca="1">IF((M239&lt;&gt;Inputs!$D$13),IF($C$4&gt;'Invoice Tracker'!K239+Inputs!$G$25,1,0),0)</f>
        <v>1</v>
      </c>
      <c r="AE239" s="14">
        <v>0</v>
      </c>
      <c r="AF239" s="5">
        <f t="shared" ca="1" si="40"/>
        <v>1</v>
      </c>
      <c r="AG239" s="1">
        <f ca="1">IF((M239&lt;&gt;Inputs!$D$13),IF($C$4&gt;'Invoice Tracker'!K239+Inputs!$G$26,1,0),0)</f>
        <v>1</v>
      </c>
      <c r="AH239" s="14">
        <v>0</v>
      </c>
      <c r="AI239" s="5">
        <f t="shared" ca="1" si="41"/>
        <v>1</v>
      </c>
      <c r="AJ239" s="1">
        <f ca="1">IF((M239&lt;&gt;Inputs!$D$13),IF($C$4&gt;'Invoice Tracker'!K239+Inputs!$G$27,1,0),0)</f>
        <v>1</v>
      </c>
      <c r="AK239" s="14">
        <v>0</v>
      </c>
      <c r="AL239" s="5">
        <f t="shared" ca="1" si="42"/>
        <v>1</v>
      </c>
    </row>
    <row r="240" spans="2:38" x14ac:dyDescent="0.2">
      <c r="B240" s="31" t="s">
        <v>42</v>
      </c>
      <c r="C240" s="32" t="s">
        <v>240</v>
      </c>
      <c r="D240" s="33" t="s">
        <v>42</v>
      </c>
      <c r="E240" s="31" t="s">
        <v>42</v>
      </c>
      <c r="F240" s="31" t="s">
        <v>42</v>
      </c>
      <c r="G240" s="13">
        <v>0</v>
      </c>
      <c r="H240" s="13">
        <v>0</v>
      </c>
      <c r="I240" s="14" t="s">
        <v>7</v>
      </c>
      <c r="J240" s="15"/>
      <c r="K240" s="15"/>
      <c r="L240" s="4" t="str">
        <f>IF(H240&lt;&gt;0,IF(Q240&gt;0,IF($C$4&gt;K240,Inputs!$D$7,Inputs!$D$8),Inputs!$D$9),"-")</f>
        <v>-</v>
      </c>
      <c r="M240" s="4" t="str">
        <f>IF(H240&lt;&gt;0,IF(O240=0,Inputs!$D$11,IF(AND(O240&gt;0,O240&lt;Q240),Inputs!$D$12,Inputs!$D$13)),"-")</f>
        <v>-</v>
      </c>
      <c r="N240" s="14" t="s">
        <v>199</v>
      </c>
      <c r="O240" s="13">
        <v>0</v>
      </c>
      <c r="P240" s="13" t="s">
        <v>42</v>
      </c>
      <c r="Q240" s="2">
        <f t="shared" si="36"/>
        <v>0</v>
      </c>
      <c r="R240" s="6" t="str">
        <f>IF(H240&lt;&gt;0,IF(M240&lt;&gt;Inputs!$D$13,$C$4-J240,"-"),"-")</f>
        <v>-</v>
      </c>
      <c r="S240" s="6" t="str">
        <f ca="1">IF(AND(H240&lt;&gt;0,K240&lt;$C$4),IF(M240&lt;&gt;Inputs!$D$13,$C$4-K240,"-"),"-")</f>
        <v>-</v>
      </c>
      <c r="T240" s="6" t="str">
        <f>IF(M240=Inputs!$D$9,'Invoice Tracker'!P240-'Invoice Tracker'!K240,"-")</f>
        <v>-</v>
      </c>
      <c r="U240" s="5">
        <f ca="1">IF((M240&lt;&gt;Inputs!$D$13),IF($C$4&gt;'Invoice Tracker'!K240+Inputs!$G$22,1,0),0)</f>
        <v>1</v>
      </c>
      <c r="V240" s="14">
        <v>0</v>
      </c>
      <c r="W240" s="5">
        <f t="shared" ca="1" si="37"/>
        <v>1</v>
      </c>
      <c r="X240" s="1">
        <f ca="1">IF((M240&lt;&gt;Inputs!$D$13),IF($C$4&gt;'Invoice Tracker'!K240+Inputs!$G$23,1,0),0)</f>
        <v>1</v>
      </c>
      <c r="Y240" s="14">
        <v>0</v>
      </c>
      <c r="Z240" s="5">
        <f t="shared" ca="1" si="38"/>
        <v>1</v>
      </c>
      <c r="AA240" s="1">
        <f ca="1">IF((M240&lt;&gt;Inputs!$D$13),IF($C$4&gt;'Invoice Tracker'!K240+Inputs!$G$24,1,0),0)</f>
        <v>1</v>
      </c>
      <c r="AB240" s="14">
        <v>0</v>
      </c>
      <c r="AC240" s="5">
        <f t="shared" ca="1" si="39"/>
        <v>1</v>
      </c>
      <c r="AD240" s="1">
        <f ca="1">IF((M240&lt;&gt;Inputs!$D$13),IF($C$4&gt;'Invoice Tracker'!K240+Inputs!$G$25,1,0),0)</f>
        <v>1</v>
      </c>
      <c r="AE240" s="14">
        <v>0</v>
      </c>
      <c r="AF240" s="5">
        <f t="shared" ca="1" si="40"/>
        <v>1</v>
      </c>
      <c r="AG240" s="1">
        <f ca="1">IF((M240&lt;&gt;Inputs!$D$13),IF($C$4&gt;'Invoice Tracker'!K240+Inputs!$G$26,1,0),0)</f>
        <v>1</v>
      </c>
      <c r="AH240" s="14">
        <v>0</v>
      </c>
      <c r="AI240" s="5">
        <f t="shared" ca="1" si="41"/>
        <v>1</v>
      </c>
      <c r="AJ240" s="1">
        <f ca="1">IF((M240&lt;&gt;Inputs!$D$13),IF($C$4&gt;'Invoice Tracker'!K240+Inputs!$G$27,1,0),0)</f>
        <v>1</v>
      </c>
      <c r="AK240" s="14">
        <v>0</v>
      </c>
      <c r="AL240" s="5">
        <f t="shared" ca="1" si="42"/>
        <v>1</v>
      </c>
    </row>
    <row r="241" spans="2:38" x14ac:dyDescent="0.2">
      <c r="B241" s="31" t="s">
        <v>42</v>
      </c>
      <c r="C241" s="32" t="s">
        <v>240</v>
      </c>
      <c r="D241" s="33" t="s">
        <v>42</v>
      </c>
      <c r="E241" s="31" t="s">
        <v>42</v>
      </c>
      <c r="F241" s="31" t="s">
        <v>42</v>
      </c>
      <c r="G241" s="13">
        <v>0</v>
      </c>
      <c r="H241" s="13">
        <v>0</v>
      </c>
      <c r="I241" s="14" t="s">
        <v>7</v>
      </c>
      <c r="J241" s="15"/>
      <c r="K241" s="15"/>
      <c r="L241" s="4" t="str">
        <f>IF(H241&lt;&gt;0,IF(Q241&gt;0,IF($C$4&gt;K241,Inputs!$D$7,Inputs!$D$8),Inputs!$D$9),"-")</f>
        <v>-</v>
      </c>
      <c r="M241" s="4" t="str">
        <f>IF(H241&lt;&gt;0,IF(O241=0,Inputs!$D$11,IF(AND(O241&gt;0,O241&lt;Q241),Inputs!$D$12,Inputs!$D$13)),"-")</f>
        <v>-</v>
      </c>
      <c r="N241" s="14" t="s">
        <v>199</v>
      </c>
      <c r="O241" s="13">
        <v>0</v>
      </c>
      <c r="P241" s="13" t="s">
        <v>42</v>
      </c>
      <c r="Q241" s="2">
        <f t="shared" si="36"/>
        <v>0</v>
      </c>
      <c r="R241" s="6" t="str">
        <f>IF(H241&lt;&gt;0,IF(M241&lt;&gt;Inputs!$D$13,$C$4-J241,"-"),"-")</f>
        <v>-</v>
      </c>
      <c r="S241" s="6" t="str">
        <f ca="1">IF(AND(H241&lt;&gt;0,K241&lt;$C$4),IF(M241&lt;&gt;Inputs!$D$13,$C$4-K241,"-"),"-")</f>
        <v>-</v>
      </c>
      <c r="T241" s="6" t="str">
        <f>IF(M241=Inputs!$D$9,'Invoice Tracker'!P241-'Invoice Tracker'!K241,"-")</f>
        <v>-</v>
      </c>
      <c r="U241" s="5">
        <f ca="1">IF((M241&lt;&gt;Inputs!$D$13),IF($C$4&gt;'Invoice Tracker'!K241+Inputs!$G$22,1,0),0)</f>
        <v>1</v>
      </c>
      <c r="V241" s="14">
        <v>0</v>
      </c>
      <c r="W241" s="5">
        <f t="shared" ca="1" si="37"/>
        <v>1</v>
      </c>
      <c r="X241" s="1">
        <f ca="1">IF((M241&lt;&gt;Inputs!$D$13),IF($C$4&gt;'Invoice Tracker'!K241+Inputs!$G$23,1,0),0)</f>
        <v>1</v>
      </c>
      <c r="Y241" s="14">
        <v>0</v>
      </c>
      <c r="Z241" s="5">
        <f t="shared" ca="1" si="38"/>
        <v>1</v>
      </c>
      <c r="AA241" s="1">
        <f ca="1">IF((M241&lt;&gt;Inputs!$D$13),IF($C$4&gt;'Invoice Tracker'!K241+Inputs!$G$24,1,0),0)</f>
        <v>1</v>
      </c>
      <c r="AB241" s="14">
        <v>0</v>
      </c>
      <c r="AC241" s="5">
        <f t="shared" ca="1" si="39"/>
        <v>1</v>
      </c>
      <c r="AD241" s="1">
        <f ca="1">IF((M241&lt;&gt;Inputs!$D$13),IF($C$4&gt;'Invoice Tracker'!K241+Inputs!$G$25,1,0),0)</f>
        <v>1</v>
      </c>
      <c r="AE241" s="14">
        <v>0</v>
      </c>
      <c r="AF241" s="5">
        <f t="shared" ca="1" si="40"/>
        <v>1</v>
      </c>
      <c r="AG241" s="1">
        <f ca="1">IF((M241&lt;&gt;Inputs!$D$13),IF($C$4&gt;'Invoice Tracker'!K241+Inputs!$G$26,1,0),0)</f>
        <v>1</v>
      </c>
      <c r="AH241" s="14">
        <v>0</v>
      </c>
      <c r="AI241" s="5">
        <f t="shared" ca="1" si="41"/>
        <v>1</v>
      </c>
      <c r="AJ241" s="1">
        <f ca="1">IF((M241&lt;&gt;Inputs!$D$13),IF($C$4&gt;'Invoice Tracker'!K241+Inputs!$G$27,1,0),0)</f>
        <v>1</v>
      </c>
      <c r="AK241" s="14">
        <v>0</v>
      </c>
      <c r="AL241" s="5">
        <f t="shared" ca="1" si="42"/>
        <v>1</v>
      </c>
    </row>
    <row r="242" spans="2:38" x14ac:dyDescent="0.2">
      <c r="B242" s="31" t="s">
        <v>42</v>
      </c>
      <c r="C242" s="32" t="s">
        <v>240</v>
      </c>
      <c r="D242" s="33" t="s">
        <v>42</v>
      </c>
      <c r="E242" s="31" t="s">
        <v>42</v>
      </c>
      <c r="F242" s="31" t="s">
        <v>42</v>
      </c>
      <c r="G242" s="13">
        <v>0</v>
      </c>
      <c r="H242" s="13">
        <v>0</v>
      </c>
      <c r="I242" s="14" t="s">
        <v>7</v>
      </c>
      <c r="J242" s="15"/>
      <c r="K242" s="15"/>
      <c r="L242" s="4" t="str">
        <f>IF(H242&lt;&gt;0,IF(Q242&gt;0,IF($C$4&gt;K242,Inputs!$D$7,Inputs!$D$8),Inputs!$D$9),"-")</f>
        <v>-</v>
      </c>
      <c r="M242" s="4" t="str">
        <f>IF(H242&lt;&gt;0,IF(O242=0,Inputs!$D$11,IF(AND(O242&gt;0,O242&lt;Q242),Inputs!$D$12,Inputs!$D$13)),"-")</f>
        <v>-</v>
      </c>
      <c r="N242" s="14" t="s">
        <v>199</v>
      </c>
      <c r="O242" s="13">
        <v>0</v>
      </c>
      <c r="P242" s="13" t="s">
        <v>42</v>
      </c>
      <c r="Q242" s="2">
        <f t="shared" si="36"/>
        <v>0</v>
      </c>
      <c r="R242" s="6" t="str">
        <f>IF(H242&lt;&gt;0,IF(M242&lt;&gt;Inputs!$D$13,$C$4-J242,"-"),"-")</f>
        <v>-</v>
      </c>
      <c r="S242" s="6" t="str">
        <f ca="1">IF(AND(H242&lt;&gt;0,K242&lt;$C$4),IF(M242&lt;&gt;Inputs!$D$13,$C$4-K242,"-"),"-")</f>
        <v>-</v>
      </c>
      <c r="T242" s="6" t="str">
        <f>IF(M242=Inputs!$D$9,'Invoice Tracker'!P242-'Invoice Tracker'!K242,"-")</f>
        <v>-</v>
      </c>
      <c r="U242" s="5">
        <f ca="1">IF((M242&lt;&gt;Inputs!$D$13),IF($C$4&gt;'Invoice Tracker'!K242+Inputs!$G$22,1,0),0)</f>
        <v>1</v>
      </c>
      <c r="V242" s="14">
        <v>0</v>
      </c>
      <c r="W242" s="5">
        <f t="shared" ca="1" si="37"/>
        <v>1</v>
      </c>
      <c r="X242" s="1">
        <f ca="1">IF((M242&lt;&gt;Inputs!$D$13),IF($C$4&gt;'Invoice Tracker'!K242+Inputs!$G$23,1,0),0)</f>
        <v>1</v>
      </c>
      <c r="Y242" s="14">
        <v>0</v>
      </c>
      <c r="Z242" s="5">
        <f t="shared" ca="1" si="38"/>
        <v>1</v>
      </c>
      <c r="AA242" s="1">
        <f ca="1">IF((M242&lt;&gt;Inputs!$D$13),IF($C$4&gt;'Invoice Tracker'!K242+Inputs!$G$24,1,0),0)</f>
        <v>1</v>
      </c>
      <c r="AB242" s="14">
        <v>0</v>
      </c>
      <c r="AC242" s="5">
        <f t="shared" ca="1" si="39"/>
        <v>1</v>
      </c>
      <c r="AD242" s="1">
        <f ca="1">IF((M242&lt;&gt;Inputs!$D$13),IF($C$4&gt;'Invoice Tracker'!K242+Inputs!$G$25,1,0),0)</f>
        <v>1</v>
      </c>
      <c r="AE242" s="14">
        <v>0</v>
      </c>
      <c r="AF242" s="5">
        <f t="shared" ca="1" si="40"/>
        <v>1</v>
      </c>
      <c r="AG242" s="1">
        <f ca="1">IF((M242&lt;&gt;Inputs!$D$13),IF($C$4&gt;'Invoice Tracker'!K242+Inputs!$G$26,1,0),0)</f>
        <v>1</v>
      </c>
      <c r="AH242" s="14">
        <v>0</v>
      </c>
      <c r="AI242" s="5">
        <f t="shared" ca="1" si="41"/>
        <v>1</v>
      </c>
      <c r="AJ242" s="1">
        <f ca="1">IF((M242&lt;&gt;Inputs!$D$13),IF($C$4&gt;'Invoice Tracker'!K242+Inputs!$G$27,1,0),0)</f>
        <v>1</v>
      </c>
      <c r="AK242" s="14">
        <v>0</v>
      </c>
      <c r="AL242" s="5">
        <f t="shared" ca="1" si="42"/>
        <v>1</v>
      </c>
    </row>
    <row r="243" spans="2:38" x14ac:dyDescent="0.2">
      <c r="B243" s="31" t="s">
        <v>42</v>
      </c>
      <c r="C243" s="32" t="s">
        <v>240</v>
      </c>
      <c r="D243" s="33" t="s">
        <v>42</v>
      </c>
      <c r="E243" s="31" t="s">
        <v>42</v>
      </c>
      <c r="F243" s="31" t="s">
        <v>42</v>
      </c>
      <c r="G243" s="13">
        <v>0</v>
      </c>
      <c r="H243" s="13">
        <v>0</v>
      </c>
      <c r="I243" s="14" t="s">
        <v>7</v>
      </c>
      <c r="J243" s="15"/>
      <c r="K243" s="15"/>
      <c r="L243" s="4" t="str">
        <f>IF(H243&lt;&gt;0,IF(Q243&gt;0,IF($C$4&gt;K243,Inputs!$D$7,Inputs!$D$8),Inputs!$D$9),"-")</f>
        <v>-</v>
      </c>
      <c r="M243" s="4" t="str">
        <f>IF(H243&lt;&gt;0,IF(O243=0,Inputs!$D$11,IF(AND(O243&gt;0,O243&lt;Q243),Inputs!$D$12,Inputs!$D$13)),"-")</f>
        <v>-</v>
      </c>
      <c r="N243" s="14" t="s">
        <v>199</v>
      </c>
      <c r="O243" s="13">
        <v>0</v>
      </c>
      <c r="P243" s="13" t="s">
        <v>42</v>
      </c>
      <c r="Q243" s="2">
        <f t="shared" si="36"/>
        <v>0</v>
      </c>
      <c r="R243" s="6" t="str">
        <f>IF(H243&lt;&gt;0,IF(M243&lt;&gt;Inputs!$D$13,$C$4-J243,"-"),"-")</f>
        <v>-</v>
      </c>
      <c r="S243" s="6" t="str">
        <f ca="1">IF(AND(H243&lt;&gt;0,K243&lt;$C$4),IF(M243&lt;&gt;Inputs!$D$13,$C$4-K243,"-"),"-")</f>
        <v>-</v>
      </c>
      <c r="T243" s="6" t="str">
        <f>IF(M243=Inputs!$D$9,'Invoice Tracker'!P243-'Invoice Tracker'!K243,"-")</f>
        <v>-</v>
      </c>
      <c r="U243" s="5">
        <f ca="1">IF((M243&lt;&gt;Inputs!$D$13),IF($C$4&gt;'Invoice Tracker'!K243+Inputs!$G$22,1,0),0)</f>
        <v>1</v>
      </c>
      <c r="V243" s="14">
        <v>0</v>
      </c>
      <c r="W243" s="5">
        <f t="shared" ca="1" si="37"/>
        <v>1</v>
      </c>
      <c r="X243" s="1">
        <f ca="1">IF((M243&lt;&gt;Inputs!$D$13),IF($C$4&gt;'Invoice Tracker'!K243+Inputs!$G$23,1,0),0)</f>
        <v>1</v>
      </c>
      <c r="Y243" s="14">
        <v>0</v>
      </c>
      <c r="Z243" s="5">
        <f t="shared" ca="1" si="38"/>
        <v>1</v>
      </c>
      <c r="AA243" s="1">
        <f ca="1">IF((M243&lt;&gt;Inputs!$D$13),IF($C$4&gt;'Invoice Tracker'!K243+Inputs!$G$24,1,0),0)</f>
        <v>1</v>
      </c>
      <c r="AB243" s="14">
        <v>0</v>
      </c>
      <c r="AC243" s="5">
        <f t="shared" ca="1" si="39"/>
        <v>1</v>
      </c>
      <c r="AD243" s="1">
        <f ca="1">IF((M243&lt;&gt;Inputs!$D$13),IF($C$4&gt;'Invoice Tracker'!K243+Inputs!$G$25,1,0),0)</f>
        <v>1</v>
      </c>
      <c r="AE243" s="14">
        <v>0</v>
      </c>
      <c r="AF243" s="5">
        <f t="shared" ca="1" si="40"/>
        <v>1</v>
      </c>
      <c r="AG243" s="1">
        <f ca="1">IF((M243&lt;&gt;Inputs!$D$13),IF($C$4&gt;'Invoice Tracker'!K243+Inputs!$G$26,1,0),0)</f>
        <v>1</v>
      </c>
      <c r="AH243" s="14">
        <v>0</v>
      </c>
      <c r="AI243" s="5">
        <f t="shared" ca="1" si="41"/>
        <v>1</v>
      </c>
      <c r="AJ243" s="1">
        <f ca="1">IF((M243&lt;&gt;Inputs!$D$13),IF($C$4&gt;'Invoice Tracker'!K243+Inputs!$G$27,1,0),0)</f>
        <v>1</v>
      </c>
      <c r="AK243" s="14">
        <v>0</v>
      </c>
      <c r="AL243" s="5">
        <f t="shared" ca="1" si="42"/>
        <v>1</v>
      </c>
    </row>
    <row r="244" spans="2:38" x14ac:dyDescent="0.2">
      <c r="B244" s="31" t="s">
        <v>42</v>
      </c>
      <c r="C244" s="32" t="s">
        <v>240</v>
      </c>
      <c r="D244" s="33" t="s">
        <v>42</v>
      </c>
      <c r="E244" s="31" t="s">
        <v>42</v>
      </c>
      <c r="F244" s="31" t="s">
        <v>42</v>
      </c>
      <c r="G244" s="13">
        <v>0</v>
      </c>
      <c r="H244" s="13">
        <v>0</v>
      </c>
      <c r="I244" s="14" t="s">
        <v>7</v>
      </c>
      <c r="J244" s="15"/>
      <c r="K244" s="15"/>
      <c r="L244" s="4" t="str">
        <f>IF(H244&lt;&gt;0,IF(Q244&gt;0,IF($C$4&gt;K244,Inputs!$D$7,Inputs!$D$8),Inputs!$D$9),"-")</f>
        <v>-</v>
      </c>
      <c r="M244" s="4" t="str">
        <f>IF(H244&lt;&gt;0,IF(O244=0,Inputs!$D$11,IF(AND(O244&gt;0,O244&lt;Q244),Inputs!$D$12,Inputs!$D$13)),"-")</f>
        <v>-</v>
      </c>
      <c r="N244" s="14" t="s">
        <v>199</v>
      </c>
      <c r="O244" s="13">
        <v>0</v>
      </c>
      <c r="P244" s="13" t="s">
        <v>42</v>
      </c>
      <c r="Q244" s="2">
        <f t="shared" si="36"/>
        <v>0</v>
      </c>
      <c r="R244" s="6" t="str">
        <f>IF(H244&lt;&gt;0,IF(M244&lt;&gt;Inputs!$D$13,$C$4-J244,"-"),"-")</f>
        <v>-</v>
      </c>
      <c r="S244" s="6" t="str">
        <f ca="1">IF(AND(H244&lt;&gt;0,K244&lt;$C$4),IF(M244&lt;&gt;Inputs!$D$13,$C$4-K244,"-"),"-")</f>
        <v>-</v>
      </c>
      <c r="T244" s="6" t="str">
        <f>IF(M244=Inputs!$D$9,'Invoice Tracker'!P244-'Invoice Tracker'!K244,"-")</f>
        <v>-</v>
      </c>
      <c r="U244" s="5">
        <f ca="1">IF((M244&lt;&gt;Inputs!$D$13),IF($C$4&gt;'Invoice Tracker'!K244+Inputs!$G$22,1,0),0)</f>
        <v>1</v>
      </c>
      <c r="V244" s="14">
        <v>0</v>
      </c>
      <c r="W244" s="5">
        <f t="shared" ca="1" si="37"/>
        <v>1</v>
      </c>
      <c r="X244" s="1">
        <f ca="1">IF((M244&lt;&gt;Inputs!$D$13),IF($C$4&gt;'Invoice Tracker'!K244+Inputs!$G$23,1,0),0)</f>
        <v>1</v>
      </c>
      <c r="Y244" s="14">
        <v>0</v>
      </c>
      <c r="Z244" s="5">
        <f t="shared" ca="1" si="38"/>
        <v>1</v>
      </c>
      <c r="AA244" s="1">
        <f ca="1">IF((M244&lt;&gt;Inputs!$D$13),IF($C$4&gt;'Invoice Tracker'!K244+Inputs!$G$24,1,0),0)</f>
        <v>1</v>
      </c>
      <c r="AB244" s="14">
        <v>0</v>
      </c>
      <c r="AC244" s="5">
        <f t="shared" ca="1" si="39"/>
        <v>1</v>
      </c>
      <c r="AD244" s="1">
        <f ca="1">IF((M244&lt;&gt;Inputs!$D$13),IF($C$4&gt;'Invoice Tracker'!K244+Inputs!$G$25,1,0),0)</f>
        <v>1</v>
      </c>
      <c r="AE244" s="14">
        <v>0</v>
      </c>
      <c r="AF244" s="5">
        <f t="shared" ca="1" si="40"/>
        <v>1</v>
      </c>
      <c r="AG244" s="1">
        <f ca="1">IF((M244&lt;&gt;Inputs!$D$13),IF($C$4&gt;'Invoice Tracker'!K244+Inputs!$G$26,1,0),0)</f>
        <v>1</v>
      </c>
      <c r="AH244" s="14">
        <v>0</v>
      </c>
      <c r="AI244" s="5">
        <f t="shared" ca="1" si="41"/>
        <v>1</v>
      </c>
      <c r="AJ244" s="1">
        <f ca="1">IF((M244&lt;&gt;Inputs!$D$13),IF($C$4&gt;'Invoice Tracker'!K244+Inputs!$G$27,1,0),0)</f>
        <v>1</v>
      </c>
      <c r="AK244" s="14">
        <v>0</v>
      </c>
      <c r="AL244" s="5">
        <f t="shared" ca="1" si="42"/>
        <v>1</v>
      </c>
    </row>
    <row r="245" spans="2:38" x14ac:dyDescent="0.2">
      <c r="B245" s="31" t="s">
        <v>42</v>
      </c>
      <c r="C245" s="32" t="s">
        <v>240</v>
      </c>
      <c r="D245" s="33" t="s">
        <v>42</v>
      </c>
      <c r="E245" s="31" t="s">
        <v>42</v>
      </c>
      <c r="F245" s="31" t="s">
        <v>42</v>
      </c>
      <c r="G245" s="13">
        <v>0</v>
      </c>
      <c r="H245" s="13">
        <v>0</v>
      </c>
      <c r="I245" s="14" t="s">
        <v>7</v>
      </c>
      <c r="J245" s="15"/>
      <c r="K245" s="15"/>
      <c r="L245" s="4" t="str">
        <f>IF(H245&lt;&gt;0,IF(Q245&gt;0,IF($C$4&gt;K245,Inputs!$D$7,Inputs!$D$8),Inputs!$D$9),"-")</f>
        <v>-</v>
      </c>
      <c r="M245" s="4" t="str">
        <f>IF(H245&lt;&gt;0,IF(O245=0,Inputs!$D$11,IF(AND(O245&gt;0,O245&lt;Q245),Inputs!$D$12,Inputs!$D$13)),"-")</f>
        <v>-</v>
      </c>
      <c r="N245" s="14" t="s">
        <v>199</v>
      </c>
      <c r="O245" s="13">
        <v>0</v>
      </c>
      <c r="P245" s="13" t="s">
        <v>42</v>
      </c>
      <c r="Q245" s="2">
        <f t="shared" si="36"/>
        <v>0</v>
      </c>
      <c r="R245" s="6" t="str">
        <f>IF(H245&lt;&gt;0,IF(M245&lt;&gt;Inputs!$D$13,$C$4-J245,"-"),"-")</f>
        <v>-</v>
      </c>
      <c r="S245" s="6" t="str">
        <f ca="1">IF(AND(H245&lt;&gt;0,K245&lt;$C$4),IF(M245&lt;&gt;Inputs!$D$13,$C$4-K245,"-"),"-")</f>
        <v>-</v>
      </c>
      <c r="T245" s="6" t="str">
        <f>IF(M245=Inputs!$D$9,'Invoice Tracker'!P245-'Invoice Tracker'!K245,"-")</f>
        <v>-</v>
      </c>
      <c r="U245" s="5">
        <f ca="1">IF((M245&lt;&gt;Inputs!$D$13),IF($C$4&gt;'Invoice Tracker'!K245+Inputs!$G$22,1,0),0)</f>
        <v>1</v>
      </c>
      <c r="V245" s="14">
        <v>0</v>
      </c>
      <c r="W245" s="5">
        <f t="shared" ca="1" si="37"/>
        <v>1</v>
      </c>
      <c r="X245" s="1">
        <f ca="1">IF((M245&lt;&gt;Inputs!$D$13),IF($C$4&gt;'Invoice Tracker'!K245+Inputs!$G$23,1,0),0)</f>
        <v>1</v>
      </c>
      <c r="Y245" s="14">
        <v>0</v>
      </c>
      <c r="Z245" s="5">
        <f t="shared" ca="1" si="38"/>
        <v>1</v>
      </c>
      <c r="AA245" s="1">
        <f ca="1">IF((M245&lt;&gt;Inputs!$D$13),IF($C$4&gt;'Invoice Tracker'!K245+Inputs!$G$24,1,0),0)</f>
        <v>1</v>
      </c>
      <c r="AB245" s="14">
        <v>0</v>
      </c>
      <c r="AC245" s="5">
        <f t="shared" ca="1" si="39"/>
        <v>1</v>
      </c>
      <c r="AD245" s="1">
        <f ca="1">IF((M245&lt;&gt;Inputs!$D$13),IF($C$4&gt;'Invoice Tracker'!K245+Inputs!$G$25,1,0),0)</f>
        <v>1</v>
      </c>
      <c r="AE245" s="14">
        <v>0</v>
      </c>
      <c r="AF245" s="5">
        <f t="shared" ca="1" si="40"/>
        <v>1</v>
      </c>
      <c r="AG245" s="1">
        <f ca="1">IF((M245&lt;&gt;Inputs!$D$13),IF($C$4&gt;'Invoice Tracker'!K245+Inputs!$G$26,1,0),0)</f>
        <v>1</v>
      </c>
      <c r="AH245" s="14">
        <v>0</v>
      </c>
      <c r="AI245" s="5">
        <f t="shared" ca="1" si="41"/>
        <v>1</v>
      </c>
      <c r="AJ245" s="1">
        <f ca="1">IF((M245&lt;&gt;Inputs!$D$13),IF($C$4&gt;'Invoice Tracker'!K245+Inputs!$G$27,1,0),0)</f>
        <v>1</v>
      </c>
      <c r="AK245" s="14">
        <v>0</v>
      </c>
      <c r="AL245" s="5">
        <f t="shared" ca="1" si="42"/>
        <v>1</v>
      </c>
    </row>
    <row r="246" spans="2:38" x14ac:dyDescent="0.2">
      <c r="B246" s="31" t="s">
        <v>42</v>
      </c>
      <c r="C246" s="32" t="s">
        <v>240</v>
      </c>
      <c r="D246" s="33" t="s">
        <v>42</v>
      </c>
      <c r="E246" s="31" t="s">
        <v>42</v>
      </c>
      <c r="F246" s="31" t="s">
        <v>42</v>
      </c>
      <c r="G246" s="13">
        <v>0</v>
      </c>
      <c r="H246" s="13">
        <v>0</v>
      </c>
      <c r="I246" s="14" t="s">
        <v>7</v>
      </c>
      <c r="J246" s="15"/>
      <c r="K246" s="15"/>
      <c r="L246" s="4" t="str">
        <f>IF(H246&lt;&gt;0,IF(Q246&gt;0,IF($C$4&gt;K246,Inputs!$D$7,Inputs!$D$8),Inputs!$D$9),"-")</f>
        <v>-</v>
      </c>
      <c r="M246" s="4" t="str">
        <f>IF(H246&lt;&gt;0,IF(O246=0,Inputs!$D$11,IF(AND(O246&gt;0,O246&lt;Q246),Inputs!$D$12,Inputs!$D$13)),"-")</f>
        <v>-</v>
      </c>
      <c r="N246" s="14" t="s">
        <v>199</v>
      </c>
      <c r="O246" s="13">
        <v>0</v>
      </c>
      <c r="P246" s="13" t="s">
        <v>42</v>
      </c>
      <c r="Q246" s="2">
        <f t="shared" si="36"/>
        <v>0</v>
      </c>
      <c r="R246" s="6" t="str">
        <f>IF(H246&lt;&gt;0,IF(M246&lt;&gt;Inputs!$D$13,$C$4-J246,"-"),"-")</f>
        <v>-</v>
      </c>
      <c r="S246" s="6" t="str">
        <f ca="1">IF(AND(H246&lt;&gt;0,K246&lt;$C$4),IF(M246&lt;&gt;Inputs!$D$13,$C$4-K246,"-"),"-")</f>
        <v>-</v>
      </c>
      <c r="T246" s="6" t="str">
        <f>IF(M246=Inputs!$D$9,'Invoice Tracker'!P246-'Invoice Tracker'!K246,"-")</f>
        <v>-</v>
      </c>
      <c r="U246" s="5">
        <f ca="1">IF((M246&lt;&gt;Inputs!$D$13),IF($C$4&gt;'Invoice Tracker'!K246+Inputs!$G$22,1,0),0)</f>
        <v>1</v>
      </c>
      <c r="V246" s="14">
        <v>0</v>
      </c>
      <c r="W246" s="5">
        <f t="shared" ca="1" si="37"/>
        <v>1</v>
      </c>
      <c r="X246" s="1">
        <f ca="1">IF((M246&lt;&gt;Inputs!$D$13),IF($C$4&gt;'Invoice Tracker'!K246+Inputs!$G$23,1,0),0)</f>
        <v>1</v>
      </c>
      <c r="Y246" s="14">
        <v>0</v>
      </c>
      <c r="Z246" s="5">
        <f t="shared" ca="1" si="38"/>
        <v>1</v>
      </c>
      <c r="AA246" s="1">
        <f ca="1">IF((M246&lt;&gt;Inputs!$D$13),IF($C$4&gt;'Invoice Tracker'!K246+Inputs!$G$24,1,0),0)</f>
        <v>1</v>
      </c>
      <c r="AB246" s="14">
        <v>0</v>
      </c>
      <c r="AC246" s="5">
        <f t="shared" ca="1" si="39"/>
        <v>1</v>
      </c>
      <c r="AD246" s="1">
        <f ca="1">IF((M246&lt;&gt;Inputs!$D$13),IF($C$4&gt;'Invoice Tracker'!K246+Inputs!$G$25,1,0),0)</f>
        <v>1</v>
      </c>
      <c r="AE246" s="14">
        <v>0</v>
      </c>
      <c r="AF246" s="5">
        <f t="shared" ca="1" si="40"/>
        <v>1</v>
      </c>
      <c r="AG246" s="1">
        <f ca="1">IF((M246&lt;&gt;Inputs!$D$13),IF($C$4&gt;'Invoice Tracker'!K246+Inputs!$G$26,1,0),0)</f>
        <v>1</v>
      </c>
      <c r="AH246" s="14">
        <v>0</v>
      </c>
      <c r="AI246" s="5">
        <f t="shared" ca="1" si="41"/>
        <v>1</v>
      </c>
      <c r="AJ246" s="1">
        <f ca="1">IF((M246&lt;&gt;Inputs!$D$13),IF($C$4&gt;'Invoice Tracker'!K246+Inputs!$G$27,1,0),0)</f>
        <v>1</v>
      </c>
      <c r="AK246" s="14">
        <v>0</v>
      </c>
      <c r="AL246" s="5">
        <f t="shared" ca="1" si="42"/>
        <v>1</v>
      </c>
    </row>
    <row r="247" spans="2:38" x14ac:dyDescent="0.2">
      <c r="B247" s="31" t="s">
        <v>42</v>
      </c>
      <c r="C247" s="32" t="s">
        <v>240</v>
      </c>
      <c r="D247" s="33" t="s">
        <v>42</v>
      </c>
      <c r="E247" s="31" t="s">
        <v>42</v>
      </c>
      <c r="F247" s="31" t="s">
        <v>42</v>
      </c>
      <c r="G247" s="13">
        <v>0</v>
      </c>
      <c r="H247" s="13">
        <v>0</v>
      </c>
      <c r="I247" s="14" t="s">
        <v>7</v>
      </c>
      <c r="J247" s="15"/>
      <c r="K247" s="15"/>
      <c r="L247" s="4" t="str">
        <f>IF(H247&lt;&gt;0,IF(Q247&gt;0,IF($C$4&gt;K247,Inputs!$D$7,Inputs!$D$8),Inputs!$D$9),"-")</f>
        <v>-</v>
      </c>
      <c r="M247" s="4" t="str">
        <f>IF(H247&lt;&gt;0,IF(O247=0,Inputs!$D$11,IF(AND(O247&gt;0,O247&lt;Q247),Inputs!$D$12,Inputs!$D$13)),"-")</f>
        <v>-</v>
      </c>
      <c r="N247" s="14" t="s">
        <v>199</v>
      </c>
      <c r="O247" s="13">
        <v>0</v>
      </c>
      <c r="P247" s="13" t="s">
        <v>42</v>
      </c>
      <c r="Q247" s="2">
        <f t="shared" si="36"/>
        <v>0</v>
      </c>
      <c r="R247" s="6" t="str">
        <f>IF(H247&lt;&gt;0,IF(M247&lt;&gt;Inputs!$D$13,$C$4-J247,"-"),"-")</f>
        <v>-</v>
      </c>
      <c r="S247" s="6" t="str">
        <f ca="1">IF(AND(H247&lt;&gt;0,K247&lt;$C$4),IF(M247&lt;&gt;Inputs!$D$13,$C$4-K247,"-"),"-")</f>
        <v>-</v>
      </c>
      <c r="T247" s="6" t="str">
        <f>IF(M247=Inputs!$D$9,'Invoice Tracker'!P247-'Invoice Tracker'!K247,"-")</f>
        <v>-</v>
      </c>
      <c r="U247" s="5">
        <f ca="1">IF((M247&lt;&gt;Inputs!$D$13),IF($C$4&gt;'Invoice Tracker'!K247+Inputs!$G$22,1,0),0)</f>
        <v>1</v>
      </c>
      <c r="V247" s="14">
        <v>0</v>
      </c>
      <c r="W247" s="5">
        <f t="shared" ca="1" si="37"/>
        <v>1</v>
      </c>
      <c r="X247" s="1">
        <f ca="1">IF((M247&lt;&gt;Inputs!$D$13),IF($C$4&gt;'Invoice Tracker'!K247+Inputs!$G$23,1,0),0)</f>
        <v>1</v>
      </c>
      <c r="Y247" s="14">
        <v>0</v>
      </c>
      <c r="Z247" s="5">
        <f t="shared" ca="1" si="38"/>
        <v>1</v>
      </c>
      <c r="AA247" s="1">
        <f ca="1">IF((M247&lt;&gt;Inputs!$D$13),IF($C$4&gt;'Invoice Tracker'!K247+Inputs!$G$24,1,0),0)</f>
        <v>1</v>
      </c>
      <c r="AB247" s="14">
        <v>0</v>
      </c>
      <c r="AC247" s="5">
        <f t="shared" ca="1" si="39"/>
        <v>1</v>
      </c>
      <c r="AD247" s="1">
        <f ca="1">IF((M247&lt;&gt;Inputs!$D$13),IF($C$4&gt;'Invoice Tracker'!K247+Inputs!$G$25,1,0),0)</f>
        <v>1</v>
      </c>
      <c r="AE247" s="14">
        <v>0</v>
      </c>
      <c r="AF247" s="5">
        <f t="shared" ca="1" si="40"/>
        <v>1</v>
      </c>
      <c r="AG247" s="1">
        <f ca="1">IF((M247&lt;&gt;Inputs!$D$13),IF($C$4&gt;'Invoice Tracker'!K247+Inputs!$G$26,1,0),0)</f>
        <v>1</v>
      </c>
      <c r="AH247" s="14">
        <v>0</v>
      </c>
      <c r="AI247" s="5">
        <f t="shared" ca="1" si="41"/>
        <v>1</v>
      </c>
      <c r="AJ247" s="1">
        <f ca="1">IF((M247&lt;&gt;Inputs!$D$13),IF($C$4&gt;'Invoice Tracker'!K247+Inputs!$G$27,1,0),0)</f>
        <v>1</v>
      </c>
      <c r="AK247" s="14">
        <v>0</v>
      </c>
      <c r="AL247" s="5">
        <f t="shared" ca="1" si="42"/>
        <v>1</v>
      </c>
    </row>
    <row r="248" spans="2:38" x14ac:dyDescent="0.2">
      <c r="B248" s="31" t="s">
        <v>42</v>
      </c>
      <c r="C248" s="32" t="s">
        <v>240</v>
      </c>
      <c r="D248" s="33" t="s">
        <v>42</v>
      </c>
      <c r="E248" s="31" t="s">
        <v>42</v>
      </c>
      <c r="F248" s="31" t="s">
        <v>42</v>
      </c>
      <c r="G248" s="13">
        <v>0</v>
      </c>
      <c r="H248" s="13">
        <v>0</v>
      </c>
      <c r="I248" s="14" t="s">
        <v>7</v>
      </c>
      <c r="J248" s="15"/>
      <c r="K248" s="15"/>
      <c r="L248" s="4" t="str">
        <f>IF(H248&lt;&gt;0,IF(Q248&gt;0,IF($C$4&gt;K248,Inputs!$D$7,Inputs!$D$8),Inputs!$D$9),"-")</f>
        <v>-</v>
      </c>
      <c r="M248" s="4" t="str">
        <f>IF(H248&lt;&gt;0,IF(O248=0,Inputs!$D$11,IF(AND(O248&gt;0,O248&lt;Q248),Inputs!$D$12,Inputs!$D$13)),"-")</f>
        <v>-</v>
      </c>
      <c r="N248" s="14" t="s">
        <v>199</v>
      </c>
      <c r="O248" s="13">
        <v>0</v>
      </c>
      <c r="P248" s="13" t="s">
        <v>42</v>
      </c>
      <c r="Q248" s="2">
        <f t="shared" si="36"/>
        <v>0</v>
      </c>
      <c r="R248" s="6" t="str">
        <f>IF(H248&lt;&gt;0,IF(M248&lt;&gt;Inputs!$D$13,$C$4-J248,"-"),"-")</f>
        <v>-</v>
      </c>
      <c r="S248" s="6" t="str">
        <f ca="1">IF(AND(H248&lt;&gt;0,K248&lt;$C$4),IF(M248&lt;&gt;Inputs!$D$13,$C$4-K248,"-"),"-")</f>
        <v>-</v>
      </c>
      <c r="T248" s="6" t="str">
        <f>IF(M248=Inputs!$D$9,'Invoice Tracker'!P248-'Invoice Tracker'!K248,"-")</f>
        <v>-</v>
      </c>
      <c r="U248" s="5">
        <f ca="1">IF((M248&lt;&gt;Inputs!$D$13),IF($C$4&gt;'Invoice Tracker'!K248+Inputs!$G$22,1,0),0)</f>
        <v>1</v>
      </c>
      <c r="V248" s="14">
        <v>0</v>
      </c>
      <c r="W248" s="5">
        <f t="shared" ca="1" si="37"/>
        <v>1</v>
      </c>
      <c r="X248" s="1">
        <f ca="1">IF((M248&lt;&gt;Inputs!$D$13),IF($C$4&gt;'Invoice Tracker'!K248+Inputs!$G$23,1,0),0)</f>
        <v>1</v>
      </c>
      <c r="Y248" s="14">
        <v>0</v>
      </c>
      <c r="Z248" s="5">
        <f t="shared" ca="1" si="38"/>
        <v>1</v>
      </c>
      <c r="AA248" s="1">
        <f ca="1">IF((M248&lt;&gt;Inputs!$D$13),IF($C$4&gt;'Invoice Tracker'!K248+Inputs!$G$24,1,0),0)</f>
        <v>1</v>
      </c>
      <c r="AB248" s="14">
        <v>0</v>
      </c>
      <c r="AC248" s="5">
        <f t="shared" ca="1" si="39"/>
        <v>1</v>
      </c>
      <c r="AD248" s="1">
        <f ca="1">IF((M248&lt;&gt;Inputs!$D$13),IF($C$4&gt;'Invoice Tracker'!K248+Inputs!$G$25,1,0),0)</f>
        <v>1</v>
      </c>
      <c r="AE248" s="14">
        <v>0</v>
      </c>
      <c r="AF248" s="5">
        <f t="shared" ca="1" si="40"/>
        <v>1</v>
      </c>
      <c r="AG248" s="1">
        <f ca="1">IF((M248&lt;&gt;Inputs!$D$13),IF($C$4&gt;'Invoice Tracker'!K248+Inputs!$G$26,1,0),0)</f>
        <v>1</v>
      </c>
      <c r="AH248" s="14">
        <v>0</v>
      </c>
      <c r="AI248" s="5">
        <f t="shared" ca="1" si="41"/>
        <v>1</v>
      </c>
      <c r="AJ248" s="1">
        <f ca="1">IF((M248&lt;&gt;Inputs!$D$13),IF($C$4&gt;'Invoice Tracker'!K248+Inputs!$G$27,1,0),0)</f>
        <v>1</v>
      </c>
      <c r="AK248" s="14">
        <v>0</v>
      </c>
      <c r="AL248" s="5">
        <f t="shared" ca="1" si="42"/>
        <v>1</v>
      </c>
    </row>
    <row r="249" spans="2:38" x14ac:dyDescent="0.2">
      <c r="B249" s="31" t="s">
        <v>42</v>
      </c>
      <c r="C249" s="32" t="s">
        <v>240</v>
      </c>
      <c r="D249" s="33" t="s">
        <v>42</v>
      </c>
      <c r="E249" s="31" t="s">
        <v>42</v>
      </c>
      <c r="F249" s="31" t="s">
        <v>42</v>
      </c>
      <c r="G249" s="13">
        <v>0</v>
      </c>
      <c r="H249" s="13">
        <v>0</v>
      </c>
      <c r="I249" s="14" t="s">
        <v>7</v>
      </c>
      <c r="J249" s="15"/>
      <c r="K249" s="15"/>
      <c r="L249" s="4" t="str">
        <f>IF(H249&lt;&gt;0,IF(Q249&gt;0,IF($C$4&gt;K249,Inputs!$D$7,Inputs!$D$8),Inputs!$D$9),"-")</f>
        <v>-</v>
      </c>
      <c r="M249" s="4" t="str">
        <f>IF(H249&lt;&gt;0,IF(O249=0,Inputs!$D$11,IF(AND(O249&gt;0,O249&lt;Q249),Inputs!$D$12,Inputs!$D$13)),"-")</f>
        <v>-</v>
      </c>
      <c r="N249" s="14" t="s">
        <v>199</v>
      </c>
      <c r="O249" s="13">
        <v>0</v>
      </c>
      <c r="P249" s="13" t="s">
        <v>42</v>
      </c>
      <c r="Q249" s="2">
        <f t="shared" si="36"/>
        <v>0</v>
      </c>
      <c r="R249" s="6" t="str">
        <f>IF(H249&lt;&gt;0,IF(M249&lt;&gt;Inputs!$D$13,$C$4-J249,"-"),"-")</f>
        <v>-</v>
      </c>
      <c r="S249" s="6" t="str">
        <f ca="1">IF(AND(H249&lt;&gt;0,K249&lt;$C$4),IF(M249&lt;&gt;Inputs!$D$13,$C$4-K249,"-"),"-")</f>
        <v>-</v>
      </c>
      <c r="T249" s="6" t="str">
        <f>IF(M249=Inputs!$D$9,'Invoice Tracker'!P249-'Invoice Tracker'!K249,"-")</f>
        <v>-</v>
      </c>
      <c r="U249" s="5">
        <f ca="1">IF((M249&lt;&gt;Inputs!$D$13),IF($C$4&gt;'Invoice Tracker'!K249+Inputs!$G$22,1,0),0)</f>
        <v>1</v>
      </c>
      <c r="V249" s="14">
        <v>0</v>
      </c>
      <c r="W249" s="5">
        <f t="shared" ca="1" si="37"/>
        <v>1</v>
      </c>
      <c r="X249" s="1">
        <f ca="1">IF((M249&lt;&gt;Inputs!$D$13),IF($C$4&gt;'Invoice Tracker'!K249+Inputs!$G$23,1,0),0)</f>
        <v>1</v>
      </c>
      <c r="Y249" s="14">
        <v>0</v>
      </c>
      <c r="Z249" s="5">
        <f t="shared" ca="1" si="38"/>
        <v>1</v>
      </c>
      <c r="AA249" s="1">
        <f ca="1">IF((M249&lt;&gt;Inputs!$D$13),IF($C$4&gt;'Invoice Tracker'!K249+Inputs!$G$24,1,0),0)</f>
        <v>1</v>
      </c>
      <c r="AB249" s="14">
        <v>0</v>
      </c>
      <c r="AC249" s="5">
        <f t="shared" ca="1" si="39"/>
        <v>1</v>
      </c>
      <c r="AD249" s="1">
        <f ca="1">IF((M249&lt;&gt;Inputs!$D$13),IF($C$4&gt;'Invoice Tracker'!K249+Inputs!$G$25,1,0),0)</f>
        <v>1</v>
      </c>
      <c r="AE249" s="14">
        <v>0</v>
      </c>
      <c r="AF249" s="5">
        <f t="shared" ca="1" si="40"/>
        <v>1</v>
      </c>
      <c r="AG249" s="1">
        <f ca="1">IF((M249&lt;&gt;Inputs!$D$13),IF($C$4&gt;'Invoice Tracker'!K249+Inputs!$G$26,1,0),0)</f>
        <v>1</v>
      </c>
      <c r="AH249" s="14">
        <v>0</v>
      </c>
      <c r="AI249" s="5">
        <f t="shared" ca="1" si="41"/>
        <v>1</v>
      </c>
      <c r="AJ249" s="1">
        <f ca="1">IF((M249&lt;&gt;Inputs!$D$13),IF($C$4&gt;'Invoice Tracker'!K249+Inputs!$G$27,1,0),0)</f>
        <v>1</v>
      </c>
      <c r="AK249" s="14">
        <v>0</v>
      </c>
      <c r="AL249" s="5">
        <f t="shared" ca="1" si="42"/>
        <v>1</v>
      </c>
    </row>
    <row r="250" spans="2:38" x14ac:dyDescent="0.2">
      <c r="B250" s="31" t="s">
        <v>42</v>
      </c>
      <c r="C250" s="32" t="s">
        <v>240</v>
      </c>
      <c r="D250" s="33" t="s">
        <v>42</v>
      </c>
      <c r="E250" s="31" t="s">
        <v>42</v>
      </c>
      <c r="F250" s="31" t="s">
        <v>42</v>
      </c>
      <c r="G250" s="13">
        <v>0</v>
      </c>
      <c r="H250" s="13">
        <v>0</v>
      </c>
      <c r="I250" s="14" t="s">
        <v>7</v>
      </c>
      <c r="J250" s="15"/>
      <c r="K250" s="15"/>
      <c r="L250" s="4" t="str">
        <f>IF(H250&lt;&gt;0,IF(Q250&gt;0,IF($C$4&gt;K250,Inputs!$D$7,Inputs!$D$8),Inputs!$D$9),"-")</f>
        <v>-</v>
      </c>
      <c r="M250" s="4" t="str">
        <f>IF(H250&lt;&gt;0,IF(O250=0,Inputs!$D$11,IF(AND(O250&gt;0,O250&lt;Q250),Inputs!$D$12,Inputs!$D$13)),"-")</f>
        <v>-</v>
      </c>
      <c r="N250" s="14" t="s">
        <v>199</v>
      </c>
      <c r="O250" s="13">
        <v>0</v>
      </c>
      <c r="P250" s="13" t="s">
        <v>42</v>
      </c>
      <c r="Q250" s="2">
        <f t="shared" si="36"/>
        <v>0</v>
      </c>
      <c r="R250" s="6" t="str">
        <f>IF(H250&lt;&gt;0,IF(M250&lt;&gt;Inputs!$D$13,$C$4-J250,"-"),"-")</f>
        <v>-</v>
      </c>
      <c r="S250" s="6" t="str">
        <f ca="1">IF(AND(H250&lt;&gt;0,K250&lt;$C$4),IF(M250&lt;&gt;Inputs!$D$13,$C$4-K250,"-"),"-")</f>
        <v>-</v>
      </c>
      <c r="T250" s="6" t="str">
        <f>IF(M250=Inputs!$D$9,'Invoice Tracker'!P250-'Invoice Tracker'!K250,"-")</f>
        <v>-</v>
      </c>
      <c r="U250" s="5">
        <f ca="1">IF((M250&lt;&gt;Inputs!$D$13),IF($C$4&gt;'Invoice Tracker'!K250+Inputs!$G$22,1,0),0)</f>
        <v>1</v>
      </c>
      <c r="V250" s="14">
        <v>0</v>
      </c>
      <c r="W250" s="5">
        <f t="shared" ca="1" si="37"/>
        <v>1</v>
      </c>
      <c r="X250" s="1">
        <f ca="1">IF((M250&lt;&gt;Inputs!$D$13),IF($C$4&gt;'Invoice Tracker'!K250+Inputs!$G$23,1,0),0)</f>
        <v>1</v>
      </c>
      <c r="Y250" s="14">
        <v>0</v>
      </c>
      <c r="Z250" s="5">
        <f t="shared" ca="1" si="38"/>
        <v>1</v>
      </c>
      <c r="AA250" s="1">
        <f ca="1">IF((M250&lt;&gt;Inputs!$D$13),IF($C$4&gt;'Invoice Tracker'!K250+Inputs!$G$24,1,0),0)</f>
        <v>1</v>
      </c>
      <c r="AB250" s="14">
        <v>0</v>
      </c>
      <c r="AC250" s="5">
        <f t="shared" ca="1" si="39"/>
        <v>1</v>
      </c>
      <c r="AD250" s="1">
        <f ca="1">IF((M250&lt;&gt;Inputs!$D$13),IF($C$4&gt;'Invoice Tracker'!K250+Inputs!$G$25,1,0),0)</f>
        <v>1</v>
      </c>
      <c r="AE250" s="14">
        <v>0</v>
      </c>
      <c r="AF250" s="5">
        <f t="shared" ca="1" si="40"/>
        <v>1</v>
      </c>
      <c r="AG250" s="1">
        <f ca="1">IF((M250&lt;&gt;Inputs!$D$13),IF($C$4&gt;'Invoice Tracker'!K250+Inputs!$G$26,1,0),0)</f>
        <v>1</v>
      </c>
      <c r="AH250" s="14">
        <v>0</v>
      </c>
      <c r="AI250" s="5">
        <f t="shared" ca="1" si="41"/>
        <v>1</v>
      </c>
      <c r="AJ250" s="1">
        <f ca="1">IF((M250&lt;&gt;Inputs!$D$13),IF($C$4&gt;'Invoice Tracker'!K250+Inputs!$G$27,1,0),0)</f>
        <v>1</v>
      </c>
      <c r="AK250" s="14">
        <v>0</v>
      </c>
      <c r="AL250" s="5">
        <f t="shared" ca="1" si="42"/>
        <v>1</v>
      </c>
    </row>
    <row r="251" spans="2:38" x14ac:dyDescent="0.2">
      <c r="B251" s="31" t="s">
        <v>42</v>
      </c>
      <c r="C251" s="32" t="s">
        <v>240</v>
      </c>
      <c r="D251" s="33" t="s">
        <v>42</v>
      </c>
      <c r="E251" s="31" t="s">
        <v>42</v>
      </c>
      <c r="F251" s="31" t="s">
        <v>42</v>
      </c>
      <c r="G251" s="13">
        <v>0</v>
      </c>
      <c r="H251" s="13">
        <v>0</v>
      </c>
      <c r="I251" s="14" t="s">
        <v>7</v>
      </c>
      <c r="J251" s="15"/>
      <c r="K251" s="15"/>
      <c r="L251" s="4" t="str">
        <f>IF(H251&lt;&gt;0,IF(Q251&gt;0,IF($C$4&gt;K251,Inputs!$D$7,Inputs!$D$8),Inputs!$D$9),"-")</f>
        <v>-</v>
      </c>
      <c r="M251" s="4" t="str">
        <f>IF(H251&lt;&gt;0,IF(O251=0,Inputs!$D$11,IF(AND(O251&gt;0,O251&lt;Q251),Inputs!$D$12,Inputs!$D$13)),"-")</f>
        <v>-</v>
      </c>
      <c r="N251" s="14" t="s">
        <v>199</v>
      </c>
      <c r="O251" s="13">
        <v>0</v>
      </c>
      <c r="P251" s="13" t="s">
        <v>42</v>
      </c>
      <c r="Q251" s="2">
        <f t="shared" si="36"/>
        <v>0</v>
      </c>
      <c r="R251" s="6" t="str">
        <f>IF(H251&lt;&gt;0,IF(M251&lt;&gt;Inputs!$D$13,$C$4-J251,"-"),"-")</f>
        <v>-</v>
      </c>
      <c r="S251" s="6" t="str">
        <f ca="1">IF(AND(H251&lt;&gt;0,K251&lt;$C$4),IF(M251&lt;&gt;Inputs!$D$13,$C$4-K251,"-"),"-")</f>
        <v>-</v>
      </c>
      <c r="T251" s="6" t="str">
        <f>IF(M251=Inputs!$D$9,'Invoice Tracker'!P251-'Invoice Tracker'!K251,"-")</f>
        <v>-</v>
      </c>
      <c r="U251" s="5">
        <f ca="1">IF((M251&lt;&gt;Inputs!$D$13),IF($C$4&gt;'Invoice Tracker'!K251+Inputs!$G$22,1,0),0)</f>
        <v>1</v>
      </c>
      <c r="V251" s="14">
        <v>0</v>
      </c>
      <c r="W251" s="5">
        <f t="shared" ca="1" si="37"/>
        <v>1</v>
      </c>
      <c r="X251" s="1">
        <f ca="1">IF((M251&lt;&gt;Inputs!$D$13),IF($C$4&gt;'Invoice Tracker'!K251+Inputs!$G$23,1,0),0)</f>
        <v>1</v>
      </c>
      <c r="Y251" s="14">
        <v>0</v>
      </c>
      <c r="Z251" s="5">
        <f t="shared" ca="1" si="38"/>
        <v>1</v>
      </c>
      <c r="AA251" s="1">
        <f ca="1">IF((M251&lt;&gt;Inputs!$D$13),IF($C$4&gt;'Invoice Tracker'!K251+Inputs!$G$24,1,0),0)</f>
        <v>1</v>
      </c>
      <c r="AB251" s="14">
        <v>0</v>
      </c>
      <c r="AC251" s="5">
        <f t="shared" ca="1" si="39"/>
        <v>1</v>
      </c>
      <c r="AD251" s="1">
        <f ca="1">IF((M251&lt;&gt;Inputs!$D$13),IF($C$4&gt;'Invoice Tracker'!K251+Inputs!$G$25,1,0),0)</f>
        <v>1</v>
      </c>
      <c r="AE251" s="14">
        <v>0</v>
      </c>
      <c r="AF251" s="5">
        <f t="shared" ca="1" si="40"/>
        <v>1</v>
      </c>
      <c r="AG251" s="1">
        <f ca="1">IF((M251&lt;&gt;Inputs!$D$13),IF($C$4&gt;'Invoice Tracker'!K251+Inputs!$G$26,1,0),0)</f>
        <v>1</v>
      </c>
      <c r="AH251" s="14">
        <v>0</v>
      </c>
      <c r="AI251" s="5">
        <f t="shared" ca="1" si="41"/>
        <v>1</v>
      </c>
      <c r="AJ251" s="1">
        <f ca="1">IF((M251&lt;&gt;Inputs!$D$13),IF($C$4&gt;'Invoice Tracker'!K251+Inputs!$G$27,1,0),0)</f>
        <v>1</v>
      </c>
      <c r="AK251" s="14">
        <v>0</v>
      </c>
      <c r="AL251" s="5">
        <f t="shared" ca="1" si="42"/>
        <v>1</v>
      </c>
    </row>
    <row r="252" spans="2:38" x14ac:dyDescent="0.2">
      <c r="B252" s="31" t="s">
        <v>42</v>
      </c>
      <c r="C252" s="32" t="s">
        <v>240</v>
      </c>
      <c r="D252" s="33" t="s">
        <v>42</v>
      </c>
      <c r="E252" s="31" t="s">
        <v>42</v>
      </c>
      <c r="F252" s="31" t="s">
        <v>42</v>
      </c>
      <c r="G252" s="13">
        <v>0</v>
      </c>
      <c r="H252" s="13">
        <v>0</v>
      </c>
      <c r="I252" s="14" t="s">
        <v>7</v>
      </c>
      <c r="J252" s="15"/>
      <c r="K252" s="15"/>
      <c r="L252" s="4" t="str">
        <f>IF(H252&lt;&gt;0,IF(Q252&gt;0,IF($C$4&gt;K252,Inputs!$D$7,Inputs!$D$8),Inputs!$D$9),"-")</f>
        <v>-</v>
      </c>
      <c r="M252" s="4" t="str">
        <f>IF(H252&lt;&gt;0,IF(O252=0,Inputs!$D$11,IF(AND(O252&gt;0,O252&lt;Q252),Inputs!$D$12,Inputs!$D$13)),"-")</f>
        <v>-</v>
      </c>
      <c r="N252" s="14" t="s">
        <v>199</v>
      </c>
      <c r="O252" s="13">
        <v>0</v>
      </c>
      <c r="P252" s="13" t="s">
        <v>42</v>
      </c>
      <c r="Q252" s="2">
        <f t="shared" si="36"/>
        <v>0</v>
      </c>
      <c r="R252" s="6" t="str">
        <f>IF(H252&lt;&gt;0,IF(M252&lt;&gt;Inputs!$D$13,$C$4-J252,"-"),"-")</f>
        <v>-</v>
      </c>
      <c r="S252" s="6" t="str">
        <f ca="1">IF(AND(H252&lt;&gt;0,K252&lt;$C$4),IF(M252&lt;&gt;Inputs!$D$13,$C$4-K252,"-"),"-")</f>
        <v>-</v>
      </c>
      <c r="T252" s="6" t="str">
        <f>IF(M252=Inputs!$D$9,'Invoice Tracker'!P252-'Invoice Tracker'!K252,"-")</f>
        <v>-</v>
      </c>
      <c r="U252" s="5">
        <f ca="1">IF((M252&lt;&gt;Inputs!$D$13),IF($C$4&gt;'Invoice Tracker'!K252+Inputs!$G$22,1,0),0)</f>
        <v>1</v>
      </c>
      <c r="V252" s="14">
        <v>0</v>
      </c>
      <c r="W252" s="5">
        <f t="shared" ca="1" si="37"/>
        <v>1</v>
      </c>
      <c r="X252" s="1">
        <f ca="1">IF((M252&lt;&gt;Inputs!$D$13),IF($C$4&gt;'Invoice Tracker'!K252+Inputs!$G$23,1,0),0)</f>
        <v>1</v>
      </c>
      <c r="Y252" s="14">
        <v>0</v>
      </c>
      <c r="Z252" s="5">
        <f t="shared" ca="1" si="38"/>
        <v>1</v>
      </c>
      <c r="AA252" s="1">
        <f ca="1">IF((M252&lt;&gt;Inputs!$D$13),IF($C$4&gt;'Invoice Tracker'!K252+Inputs!$G$24,1,0),0)</f>
        <v>1</v>
      </c>
      <c r="AB252" s="14">
        <v>0</v>
      </c>
      <c r="AC252" s="5">
        <f t="shared" ca="1" si="39"/>
        <v>1</v>
      </c>
      <c r="AD252" s="1">
        <f ca="1">IF((M252&lt;&gt;Inputs!$D$13),IF($C$4&gt;'Invoice Tracker'!K252+Inputs!$G$25,1,0),0)</f>
        <v>1</v>
      </c>
      <c r="AE252" s="14">
        <v>0</v>
      </c>
      <c r="AF252" s="5">
        <f t="shared" ca="1" si="40"/>
        <v>1</v>
      </c>
      <c r="AG252" s="1">
        <f ca="1">IF((M252&lt;&gt;Inputs!$D$13),IF($C$4&gt;'Invoice Tracker'!K252+Inputs!$G$26,1,0),0)</f>
        <v>1</v>
      </c>
      <c r="AH252" s="14">
        <v>0</v>
      </c>
      <c r="AI252" s="5">
        <f t="shared" ca="1" si="41"/>
        <v>1</v>
      </c>
      <c r="AJ252" s="1">
        <f ca="1">IF((M252&lt;&gt;Inputs!$D$13),IF($C$4&gt;'Invoice Tracker'!K252+Inputs!$G$27,1,0),0)</f>
        <v>1</v>
      </c>
      <c r="AK252" s="14">
        <v>0</v>
      </c>
      <c r="AL252" s="5">
        <f t="shared" ca="1" si="42"/>
        <v>1</v>
      </c>
    </row>
    <row r="253" spans="2:38" x14ac:dyDescent="0.2">
      <c r="B253" s="31" t="s">
        <v>42</v>
      </c>
      <c r="C253" s="32" t="s">
        <v>240</v>
      </c>
      <c r="D253" s="33" t="s">
        <v>42</v>
      </c>
      <c r="E253" s="31" t="s">
        <v>42</v>
      </c>
      <c r="F253" s="31" t="s">
        <v>42</v>
      </c>
      <c r="G253" s="13">
        <v>0</v>
      </c>
      <c r="H253" s="13">
        <v>0</v>
      </c>
      <c r="I253" s="14" t="s">
        <v>7</v>
      </c>
      <c r="J253" s="15"/>
      <c r="K253" s="15"/>
      <c r="L253" s="4" t="str">
        <f>IF(H253&lt;&gt;0,IF(Q253&gt;0,IF($C$4&gt;K253,Inputs!$D$7,Inputs!$D$8),Inputs!$D$9),"-")</f>
        <v>-</v>
      </c>
      <c r="M253" s="4" t="str">
        <f>IF(H253&lt;&gt;0,IF(O253=0,Inputs!$D$11,IF(AND(O253&gt;0,O253&lt;Q253),Inputs!$D$12,Inputs!$D$13)),"-")</f>
        <v>-</v>
      </c>
      <c r="N253" s="14" t="s">
        <v>199</v>
      </c>
      <c r="O253" s="13">
        <v>0</v>
      </c>
      <c r="P253" s="13" t="s">
        <v>42</v>
      </c>
      <c r="Q253" s="2">
        <f t="shared" si="36"/>
        <v>0</v>
      </c>
      <c r="R253" s="6" t="str">
        <f>IF(H253&lt;&gt;0,IF(M253&lt;&gt;Inputs!$D$13,$C$4-J253,"-"),"-")</f>
        <v>-</v>
      </c>
      <c r="S253" s="6" t="str">
        <f ca="1">IF(AND(H253&lt;&gt;0,K253&lt;$C$4),IF(M253&lt;&gt;Inputs!$D$13,$C$4-K253,"-"),"-")</f>
        <v>-</v>
      </c>
      <c r="T253" s="6" t="str">
        <f>IF(M253=Inputs!$D$9,'Invoice Tracker'!P253-'Invoice Tracker'!K253,"-")</f>
        <v>-</v>
      </c>
      <c r="U253" s="5">
        <f ca="1">IF((M253&lt;&gt;Inputs!$D$13),IF($C$4&gt;'Invoice Tracker'!K253+Inputs!$G$22,1,0),0)</f>
        <v>1</v>
      </c>
      <c r="V253" s="14">
        <v>0</v>
      </c>
      <c r="W253" s="5">
        <f t="shared" ca="1" si="37"/>
        <v>1</v>
      </c>
      <c r="X253" s="1">
        <f ca="1">IF((M253&lt;&gt;Inputs!$D$13),IF($C$4&gt;'Invoice Tracker'!K253+Inputs!$G$23,1,0),0)</f>
        <v>1</v>
      </c>
      <c r="Y253" s="14">
        <v>0</v>
      </c>
      <c r="Z253" s="5">
        <f t="shared" ca="1" si="38"/>
        <v>1</v>
      </c>
      <c r="AA253" s="1">
        <f ca="1">IF((M253&lt;&gt;Inputs!$D$13),IF($C$4&gt;'Invoice Tracker'!K253+Inputs!$G$24,1,0),0)</f>
        <v>1</v>
      </c>
      <c r="AB253" s="14">
        <v>0</v>
      </c>
      <c r="AC253" s="5">
        <f t="shared" ca="1" si="39"/>
        <v>1</v>
      </c>
      <c r="AD253" s="1">
        <f ca="1">IF((M253&lt;&gt;Inputs!$D$13),IF($C$4&gt;'Invoice Tracker'!K253+Inputs!$G$25,1,0),0)</f>
        <v>1</v>
      </c>
      <c r="AE253" s="14">
        <v>0</v>
      </c>
      <c r="AF253" s="5">
        <f t="shared" ca="1" si="40"/>
        <v>1</v>
      </c>
      <c r="AG253" s="1">
        <f ca="1">IF((M253&lt;&gt;Inputs!$D$13),IF($C$4&gt;'Invoice Tracker'!K253+Inputs!$G$26,1,0),0)</f>
        <v>1</v>
      </c>
      <c r="AH253" s="14">
        <v>0</v>
      </c>
      <c r="AI253" s="5">
        <f t="shared" ca="1" si="41"/>
        <v>1</v>
      </c>
      <c r="AJ253" s="1">
        <f ca="1">IF((M253&lt;&gt;Inputs!$D$13),IF($C$4&gt;'Invoice Tracker'!K253+Inputs!$G$27,1,0),0)</f>
        <v>1</v>
      </c>
      <c r="AK253" s="14">
        <v>0</v>
      </c>
      <c r="AL253" s="5">
        <f t="shared" ca="1" si="42"/>
        <v>1</v>
      </c>
    </row>
    <row r="254" spans="2:38" x14ac:dyDescent="0.2">
      <c r="B254" s="31" t="s">
        <v>42</v>
      </c>
      <c r="C254" s="32" t="s">
        <v>240</v>
      </c>
      <c r="D254" s="33" t="s">
        <v>42</v>
      </c>
      <c r="E254" s="31" t="s">
        <v>42</v>
      </c>
      <c r="F254" s="31" t="s">
        <v>42</v>
      </c>
      <c r="G254" s="13">
        <v>0</v>
      </c>
      <c r="H254" s="13">
        <v>0</v>
      </c>
      <c r="I254" s="14" t="s">
        <v>7</v>
      </c>
      <c r="J254" s="15"/>
      <c r="K254" s="15"/>
      <c r="L254" s="4" t="str">
        <f>IF(H254&lt;&gt;0,IF(Q254&gt;0,IF($C$4&gt;K254,Inputs!$D$7,Inputs!$D$8),Inputs!$D$9),"-")</f>
        <v>-</v>
      </c>
      <c r="M254" s="4" t="str">
        <f>IF(H254&lt;&gt;0,IF(O254=0,Inputs!$D$11,IF(AND(O254&gt;0,O254&lt;Q254),Inputs!$D$12,Inputs!$D$13)),"-")</f>
        <v>-</v>
      </c>
      <c r="N254" s="14" t="s">
        <v>199</v>
      </c>
      <c r="O254" s="13">
        <v>0</v>
      </c>
      <c r="P254" s="13" t="s">
        <v>42</v>
      </c>
      <c r="Q254" s="2">
        <f t="shared" si="36"/>
        <v>0</v>
      </c>
      <c r="R254" s="6" t="str">
        <f>IF(H254&lt;&gt;0,IF(M254&lt;&gt;Inputs!$D$13,$C$4-J254,"-"),"-")</f>
        <v>-</v>
      </c>
      <c r="S254" s="6" t="str">
        <f ca="1">IF(AND(H254&lt;&gt;0,K254&lt;$C$4),IF(M254&lt;&gt;Inputs!$D$13,$C$4-K254,"-"),"-")</f>
        <v>-</v>
      </c>
      <c r="T254" s="6" t="str">
        <f>IF(M254=Inputs!$D$9,'Invoice Tracker'!P254-'Invoice Tracker'!K254,"-")</f>
        <v>-</v>
      </c>
      <c r="U254" s="5">
        <f ca="1">IF((M254&lt;&gt;Inputs!$D$13),IF($C$4&gt;'Invoice Tracker'!K254+Inputs!$G$22,1,0),0)</f>
        <v>1</v>
      </c>
      <c r="V254" s="14">
        <v>0</v>
      </c>
      <c r="W254" s="5">
        <f t="shared" ca="1" si="37"/>
        <v>1</v>
      </c>
      <c r="X254" s="1">
        <f ca="1">IF((M254&lt;&gt;Inputs!$D$13),IF($C$4&gt;'Invoice Tracker'!K254+Inputs!$G$23,1,0),0)</f>
        <v>1</v>
      </c>
      <c r="Y254" s="14">
        <v>0</v>
      </c>
      <c r="Z254" s="5">
        <f t="shared" ca="1" si="38"/>
        <v>1</v>
      </c>
      <c r="AA254" s="1">
        <f ca="1">IF((M254&lt;&gt;Inputs!$D$13),IF($C$4&gt;'Invoice Tracker'!K254+Inputs!$G$24,1,0),0)</f>
        <v>1</v>
      </c>
      <c r="AB254" s="14">
        <v>0</v>
      </c>
      <c r="AC254" s="5">
        <f t="shared" ca="1" si="39"/>
        <v>1</v>
      </c>
      <c r="AD254" s="1">
        <f ca="1">IF((M254&lt;&gt;Inputs!$D$13),IF($C$4&gt;'Invoice Tracker'!K254+Inputs!$G$25,1,0),0)</f>
        <v>1</v>
      </c>
      <c r="AE254" s="14">
        <v>0</v>
      </c>
      <c r="AF254" s="5">
        <f t="shared" ca="1" si="40"/>
        <v>1</v>
      </c>
      <c r="AG254" s="1">
        <f ca="1">IF((M254&lt;&gt;Inputs!$D$13),IF($C$4&gt;'Invoice Tracker'!K254+Inputs!$G$26,1,0),0)</f>
        <v>1</v>
      </c>
      <c r="AH254" s="14">
        <v>0</v>
      </c>
      <c r="AI254" s="5">
        <f t="shared" ca="1" si="41"/>
        <v>1</v>
      </c>
      <c r="AJ254" s="1">
        <f ca="1">IF((M254&lt;&gt;Inputs!$D$13),IF($C$4&gt;'Invoice Tracker'!K254+Inputs!$G$27,1,0),0)</f>
        <v>1</v>
      </c>
      <c r="AK254" s="14">
        <v>0</v>
      </c>
      <c r="AL254" s="5">
        <f t="shared" ca="1" si="42"/>
        <v>1</v>
      </c>
    </row>
    <row r="255" spans="2:38" x14ac:dyDescent="0.2">
      <c r="B255" s="31" t="s">
        <v>42</v>
      </c>
      <c r="C255" s="32" t="s">
        <v>240</v>
      </c>
      <c r="D255" s="33" t="s">
        <v>42</v>
      </c>
      <c r="E255" s="31" t="s">
        <v>42</v>
      </c>
      <c r="F255" s="31" t="s">
        <v>42</v>
      </c>
      <c r="G255" s="13">
        <v>0</v>
      </c>
      <c r="H255" s="13">
        <v>0</v>
      </c>
      <c r="I255" s="14" t="s">
        <v>7</v>
      </c>
      <c r="J255" s="15"/>
      <c r="K255" s="15"/>
      <c r="L255" s="4" t="str">
        <f>IF(H255&lt;&gt;0,IF(Q255&gt;0,IF($C$4&gt;K255,Inputs!$D$7,Inputs!$D$8),Inputs!$D$9),"-")</f>
        <v>-</v>
      </c>
      <c r="M255" s="4" t="str">
        <f>IF(H255&lt;&gt;0,IF(O255=0,Inputs!$D$11,IF(AND(O255&gt;0,O255&lt;Q255),Inputs!$D$12,Inputs!$D$13)),"-")</f>
        <v>-</v>
      </c>
      <c r="N255" s="14" t="s">
        <v>199</v>
      </c>
      <c r="O255" s="13">
        <v>0</v>
      </c>
      <c r="P255" s="13" t="s">
        <v>42</v>
      </c>
      <c r="Q255" s="2">
        <f t="shared" si="36"/>
        <v>0</v>
      </c>
      <c r="R255" s="6" t="str">
        <f>IF(H255&lt;&gt;0,IF(M255&lt;&gt;Inputs!$D$13,$C$4-J255,"-"),"-")</f>
        <v>-</v>
      </c>
      <c r="S255" s="6" t="str">
        <f ca="1">IF(AND(H255&lt;&gt;0,K255&lt;$C$4),IF(M255&lt;&gt;Inputs!$D$13,$C$4-K255,"-"),"-")</f>
        <v>-</v>
      </c>
      <c r="T255" s="6" t="str">
        <f>IF(M255=Inputs!$D$9,'Invoice Tracker'!P255-'Invoice Tracker'!K255,"-")</f>
        <v>-</v>
      </c>
      <c r="U255" s="5">
        <f ca="1">IF((M255&lt;&gt;Inputs!$D$13),IF($C$4&gt;'Invoice Tracker'!K255+Inputs!$G$22,1,0),0)</f>
        <v>1</v>
      </c>
      <c r="V255" s="14">
        <v>0</v>
      </c>
      <c r="W255" s="5">
        <f t="shared" ca="1" si="37"/>
        <v>1</v>
      </c>
      <c r="X255" s="1">
        <f ca="1">IF((M255&lt;&gt;Inputs!$D$13),IF($C$4&gt;'Invoice Tracker'!K255+Inputs!$G$23,1,0),0)</f>
        <v>1</v>
      </c>
      <c r="Y255" s="14">
        <v>0</v>
      </c>
      <c r="Z255" s="5">
        <f t="shared" ca="1" si="38"/>
        <v>1</v>
      </c>
      <c r="AA255" s="1">
        <f ca="1">IF((M255&lt;&gt;Inputs!$D$13),IF($C$4&gt;'Invoice Tracker'!K255+Inputs!$G$24,1,0),0)</f>
        <v>1</v>
      </c>
      <c r="AB255" s="14">
        <v>0</v>
      </c>
      <c r="AC255" s="5">
        <f t="shared" ca="1" si="39"/>
        <v>1</v>
      </c>
      <c r="AD255" s="1">
        <f ca="1">IF((M255&lt;&gt;Inputs!$D$13),IF($C$4&gt;'Invoice Tracker'!K255+Inputs!$G$25,1,0),0)</f>
        <v>1</v>
      </c>
      <c r="AE255" s="14">
        <v>0</v>
      </c>
      <c r="AF255" s="5">
        <f t="shared" ca="1" si="40"/>
        <v>1</v>
      </c>
      <c r="AG255" s="1">
        <f ca="1">IF((M255&lt;&gt;Inputs!$D$13),IF($C$4&gt;'Invoice Tracker'!K255+Inputs!$G$26,1,0),0)</f>
        <v>1</v>
      </c>
      <c r="AH255" s="14">
        <v>0</v>
      </c>
      <c r="AI255" s="5">
        <f t="shared" ca="1" si="41"/>
        <v>1</v>
      </c>
      <c r="AJ255" s="1">
        <f ca="1">IF((M255&lt;&gt;Inputs!$D$13),IF($C$4&gt;'Invoice Tracker'!K255+Inputs!$G$27,1,0),0)</f>
        <v>1</v>
      </c>
      <c r="AK255" s="14">
        <v>0</v>
      </c>
      <c r="AL255" s="5">
        <f t="shared" ca="1" si="42"/>
        <v>1</v>
      </c>
    </row>
    <row r="256" spans="2:38" x14ac:dyDescent="0.2">
      <c r="B256" s="31" t="s">
        <v>42</v>
      </c>
      <c r="C256" s="32" t="s">
        <v>240</v>
      </c>
      <c r="D256" s="33" t="s">
        <v>42</v>
      </c>
      <c r="E256" s="31" t="s">
        <v>42</v>
      </c>
      <c r="F256" s="31" t="s">
        <v>42</v>
      </c>
      <c r="G256" s="13">
        <v>0</v>
      </c>
      <c r="H256" s="13">
        <v>0</v>
      </c>
      <c r="I256" s="14" t="s">
        <v>7</v>
      </c>
      <c r="J256" s="15"/>
      <c r="K256" s="15"/>
      <c r="L256" s="4" t="str">
        <f>IF(H256&lt;&gt;0,IF(Q256&gt;0,IF($C$4&gt;K256,Inputs!$D$7,Inputs!$D$8),Inputs!$D$9),"-")</f>
        <v>-</v>
      </c>
      <c r="M256" s="4" t="str">
        <f>IF(H256&lt;&gt;0,IF(O256=0,Inputs!$D$11,IF(AND(O256&gt;0,O256&lt;Q256),Inputs!$D$12,Inputs!$D$13)),"-")</f>
        <v>-</v>
      </c>
      <c r="N256" s="14" t="s">
        <v>199</v>
      </c>
      <c r="O256" s="13">
        <v>0</v>
      </c>
      <c r="P256" s="13" t="s">
        <v>42</v>
      </c>
      <c r="Q256" s="2">
        <f t="shared" si="36"/>
        <v>0</v>
      </c>
      <c r="R256" s="6" t="str">
        <f>IF(H256&lt;&gt;0,IF(M256&lt;&gt;Inputs!$D$13,$C$4-J256,"-"),"-")</f>
        <v>-</v>
      </c>
      <c r="S256" s="6" t="str">
        <f ca="1">IF(AND(H256&lt;&gt;0,K256&lt;$C$4),IF(M256&lt;&gt;Inputs!$D$13,$C$4-K256,"-"),"-")</f>
        <v>-</v>
      </c>
      <c r="T256" s="6" t="str">
        <f>IF(M256=Inputs!$D$9,'Invoice Tracker'!P256-'Invoice Tracker'!K256,"-")</f>
        <v>-</v>
      </c>
      <c r="U256" s="5">
        <f ca="1">IF((M256&lt;&gt;Inputs!$D$13),IF($C$4&gt;'Invoice Tracker'!K256+Inputs!$G$22,1,0),0)</f>
        <v>1</v>
      </c>
      <c r="V256" s="14">
        <v>0</v>
      </c>
      <c r="W256" s="5">
        <f t="shared" ca="1" si="37"/>
        <v>1</v>
      </c>
      <c r="X256" s="1">
        <f ca="1">IF((M256&lt;&gt;Inputs!$D$13),IF($C$4&gt;'Invoice Tracker'!K256+Inputs!$G$23,1,0),0)</f>
        <v>1</v>
      </c>
      <c r="Y256" s="14">
        <v>0</v>
      </c>
      <c r="Z256" s="5">
        <f t="shared" ca="1" si="38"/>
        <v>1</v>
      </c>
      <c r="AA256" s="1">
        <f ca="1">IF((M256&lt;&gt;Inputs!$D$13),IF($C$4&gt;'Invoice Tracker'!K256+Inputs!$G$24,1,0),0)</f>
        <v>1</v>
      </c>
      <c r="AB256" s="14">
        <v>0</v>
      </c>
      <c r="AC256" s="5">
        <f t="shared" ca="1" si="39"/>
        <v>1</v>
      </c>
      <c r="AD256" s="1">
        <f ca="1">IF((M256&lt;&gt;Inputs!$D$13),IF($C$4&gt;'Invoice Tracker'!K256+Inputs!$G$25,1,0),0)</f>
        <v>1</v>
      </c>
      <c r="AE256" s="14">
        <v>0</v>
      </c>
      <c r="AF256" s="5">
        <f t="shared" ca="1" si="40"/>
        <v>1</v>
      </c>
      <c r="AG256" s="1">
        <f ca="1">IF((M256&lt;&gt;Inputs!$D$13),IF($C$4&gt;'Invoice Tracker'!K256+Inputs!$G$26,1,0),0)</f>
        <v>1</v>
      </c>
      <c r="AH256" s="14">
        <v>0</v>
      </c>
      <c r="AI256" s="5">
        <f t="shared" ca="1" si="41"/>
        <v>1</v>
      </c>
      <c r="AJ256" s="1">
        <f ca="1">IF((M256&lt;&gt;Inputs!$D$13),IF($C$4&gt;'Invoice Tracker'!K256+Inputs!$G$27,1,0),0)</f>
        <v>1</v>
      </c>
      <c r="AK256" s="14">
        <v>0</v>
      </c>
      <c r="AL256" s="5">
        <f t="shared" ca="1" si="42"/>
        <v>1</v>
      </c>
    </row>
    <row r="257" spans="2:38" x14ac:dyDescent="0.2">
      <c r="B257" s="31" t="s">
        <v>42</v>
      </c>
      <c r="C257" s="32" t="s">
        <v>240</v>
      </c>
      <c r="D257" s="33" t="s">
        <v>42</v>
      </c>
      <c r="E257" s="31" t="s">
        <v>42</v>
      </c>
      <c r="F257" s="31" t="s">
        <v>42</v>
      </c>
      <c r="G257" s="13">
        <v>0</v>
      </c>
      <c r="H257" s="13">
        <v>0</v>
      </c>
      <c r="I257" s="14" t="s">
        <v>7</v>
      </c>
      <c r="J257" s="15"/>
      <c r="K257" s="15"/>
      <c r="L257" s="4" t="str">
        <f>IF(H257&lt;&gt;0,IF(Q257&gt;0,IF($C$4&gt;K257,Inputs!$D$7,Inputs!$D$8),Inputs!$D$9),"-")</f>
        <v>-</v>
      </c>
      <c r="M257" s="4" t="str">
        <f>IF(H257&lt;&gt;0,IF(O257=0,Inputs!$D$11,IF(AND(O257&gt;0,O257&lt;Q257),Inputs!$D$12,Inputs!$D$13)),"-")</f>
        <v>-</v>
      </c>
      <c r="N257" s="14" t="s">
        <v>199</v>
      </c>
      <c r="O257" s="13">
        <v>0</v>
      </c>
      <c r="P257" s="13" t="s">
        <v>42</v>
      </c>
      <c r="Q257" s="2">
        <f t="shared" si="36"/>
        <v>0</v>
      </c>
      <c r="R257" s="6" t="str">
        <f>IF(H257&lt;&gt;0,IF(M257&lt;&gt;Inputs!$D$13,$C$4-J257,"-"),"-")</f>
        <v>-</v>
      </c>
      <c r="S257" s="6" t="str">
        <f ca="1">IF(AND(H257&lt;&gt;0,K257&lt;$C$4),IF(M257&lt;&gt;Inputs!$D$13,$C$4-K257,"-"),"-")</f>
        <v>-</v>
      </c>
      <c r="T257" s="6" t="str">
        <f>IF(M257=Inputs!$D$9,'Invoice Tracker'!P257-'Invoice Tracker'!K257,"-")</f>
        <v>-</v>
      </c>
      <c r="U257" s="5">
        <f ca="1">IF((M257&lt;&gt;Inputs!$D$13),IF($C$4&gt;'Invoice Tracker'!K257+Inputs!$G$22,1,0),0)</f>
        <v>1</v>
      </c>
      <c r="V257" s="14">
        <v>0</v>
      </c>
      <c r="W257" s="5">
        <f t="shared" ca="1" si="37"/>
        <v>1</v>
      </c>
      <c r="X257" s="1">
        <f ca="1">IF((M257&lt;&gt;Inputs!$D$13),IF($C$4&gt;'Invoice Tracker'!K257+Inputs!$G$23,1,0),0)</f>
        <v>1</v>
      </c>
      <c r="Y257" s="14">
        <v>0</v>
      </c>
      <c r="Z257" s="5">
        <f t="shared" ca="1" si="38"/>
        <v>1</v>
      </c>
      <c r="AA257" s="1">
        <f ca="1">IF((M257&lt;&gt;Inputs!$D$13),IF($C$4&gt;'Invoice Tracker'!K257+Inputs!$G$24,1,0),0)</f>
        <v>1</v>
      </c>
      <c r="AB257" s="14">
        <v>0</v>
      </c>
      <c r="AC257" s="5">
        <f t="shared" ca="1" si="39"/>
        <v>1</v>
      </c>
      <c r="AD257" s="1">
        <f ca="1">IF((M257&lt;&gt;Inputs!$D$13),IF($C$4&gt;'Invoice Tracker'!K257+Inputs!$G$25,1,0),0)</f>
        <v>1</v>
      </c>
      <c r="AE257" s="14">
        <v>0</v>
      </c>
      <c r="AF257" s="5">
        <f t="shared" ca="1" si="40"/>
        <v>1</v>
      </c>
      <c r="AG257" s="1">
        <f ca="1">IF((M257&lt;&gt;Inputs!$D$13),IF($C$4&gt;'Invoice Tracker'!K257+Inputs!$G$26,1,0),0)</f>
        <v>1</v>
      </c>
      <c r="AH257" s="14">
        <v>0</v>
      </c>
      <c r="AI257" s="5">
        <f t="shared" ca="1" si="41"/>
        <v>1</v>
      </c>
      <c r="AJ257" s="1">
        <f ca="1">IF((M257&lt;&gt;Inputs!$D$13),IF($C$4&gt;'Invoice Tracker'!K257+Inputs!$G$27,1,0),0)</f>
        <v>1</v>
      </c>
      <c r="AK257" s="14">
        <v>0</v>
      </c>
      <c r="AL257" s="5">
        <f t="shared" ca="1" si="42"/>
        <v>1</v>
      </c>
    </row>
    <row r="258" spans="2:38" x14ac:dyDescent="0.2">
      <c r="B258" s="31" t="s">
        <v>42</v>
      </c>
      <c r="C258" s="32" t="s">
        <v>240</v>
      </c>
      <c r="D258" s="33" t="s">
        <v>42</v>
      </c>
      <c r="E258" s="31" t="s">
        <v>42</v>
      </c>
      <c r="F258" s="31" t="s">
        <v>42</v>
      </c>
      <c r="G258" s="13">
        <v>0</v>
      </c>
      <c r="H258" s="13">
        <v>0</v>
      </c>
      <c r="I258" s="14" t="s">
        <v>7</v>
      </c>
      <c r="J258" s="15"/>
      <c r="K258" s="15"/>
      <c r="L258" s="4" t="str">
        <f>IF(H258&lt;&gt;0,IF(Q258&gt;0,IF($C$4&gt;K258,Inputs!$D$7,Inputs!$D$8),Inputs!$D$9),"-")</f>
        <v>-</v>
      </c>
      <c r="M258" s="4" t="str">
        <f>IF(H258&lt;&gt;0,IF(O258=0,Inputs!$D$11,IF(AND(O258&gt;0,O258&lt;Q258),Inputs!$D$12,Inputs!$D$13)),"-")</f>
        <v>-</v>
      </c>
      <c r="N258" s="14" t="s">
        <v>199</v>
      </c>
      <c r="O258" s="13">
        <v>0</v>
      </c>
      <c r="P258" s="13" t="s">
        <v>42</v>
      </c>
      <c r="Q258" s="2">
        <f t="shared" si="36"/>
        <v>0</v>
      </c>
      <c r="R258" s="6" t="str">
        <f>IF(H258&lt;&gt;0,IF(M258&lt;&gt;Inputs!$D$13,$C$4-J258,"-"),"-")</f>
        <v>-</v>
      </c>
      <c r="S258" s="6" t="str">
        <f ca="1">IF(AND(H258&lt;&gt;0,K258&lt;$C$4),IF(M258&lt;&gt;Inputs!$D$13,$C$4-K258,"-"),"-")</f>
        <v>-</v>
      </c>
      <c r="T258" s="6" t="str">
        <f>IF(M258=Inputs!$D$9,'Invoice Tracker'!P258-'Invoice Tracker'!K258,"-")</f>
        <v>-</v>
      </c>
      <c r="U258" s="5">
        <f ca="1">IF((M258&lt;&gt;Inputs!$D$13),IF($C$4&gt;'Invoice Tracker'!K258+Inputs!$G$22,1,0),0)</f>
        <v>1</v>
      </c>
      <c r="V258" s="14">
        <v>0</v>
      </c>
      <c r="W258" s="5">
        <f t="shared" ca="1" si="37"/>
        <v>1</v>
      </c>
      <c r="X258" s="1">
        <f ca="1">IF((M258&lt;&gt;Inputs!$D$13),IF($C$4&gt;'Invoice Tracker'!K258+Inputs!$G$23,1,0),0)</f>
        <v>1</v>
      </c>
      <c r="Y258" s="14">
        <v>0</v>
      </c>
      <c r="Z258" s="5">
        <f t="shared" ca="1" si="38"/>
        <v>1</v>
      </c>
      <c r="AA258" s="1">
        <f ca="1">IF((M258&lt;&gt;Inputs!$D$13),IF($C$4&gt;'Invoice Tracker'!K258+Inputs!$G$24,1,0),0)</f>
        <v>1</v>
      </c>
      <c r="AB258" s="14">
        <v>0</v>
      </c>
      <c r="AC258" s="5">
        <f t="shared" ca="1" si="39"/>
        <v>1</v>
      </c>
      <c r="AD258" s="1">
        <f ca="1">IF((M258&lt;&gt;Inputs!$D$13),IF($C$4&gt;'Invoice Tracker'!K258+Inputs!$G$25,1,0),0)</f>
        <v>1</v>
      </c>
      <c r="AE258" s="14">
        <v>0</v>
      </c>
      <c r="AF258" s="5">
        <f t="shared" ca="1" si="40"/>
        <v>1</v>
      </c>
      <c r="AG258" s="1">
        <f ca="1">IF((M258&lt;&gt;Inputs!$D$13),IF($C$4&gt;'Invoice Tracker'!K258+Inputs!$G$26,1,0),0)</f>
        <v>1</v>
      </c>
      <c r="AH258" s="14">
        <v>0</v>
      </c>
      <c r="AI258" s="5">
        <f t="shared" ca="1" si="41"/>
        <v>1</v>
      </c>
      <c r="AJ258" s="1">
        <f ca="1">IF((M258&lt;&gt;Inputs!$D$13),IF($C$4&gt;'Invoice Tracker'!K258+Inputs!$G$27,1,0),0)</f>
        <v>1</v>
      </c>
      <c r="AK258" s="14">
        <v>0</v>
      </c>
      <c r="AL258" s="5">
        <f t="shared" ca="1" si="42"/>
        <v>1</v>
      </c>
    </row>
    <row r="259" spans="2:38" x14ac:dyDescent="0.2">
      <c r="B259" s="31" t="s">
        <v>42</v>
      </c>
      <c r="C259" s="32" t="s">
        <v>240</v>
      </c>
      <c r="D259" s="33" t="s">
        <v>42</v>
      </c>
      <c r="E259" s="31" t="s">
        <v>42</v>
      </c>
      <c r="F259" s="31" t="s">
        <v>42</v>
      </c>
      <c r="G259" s="13">
        <v>0</v>
      </c>
      <c r="H259" s="13">
        <v>0</v>
      </c>
      <c r="I259" s="14" t="s">
        <v>7</v>
      </c>
      <c r="J259" s="15"/>
      <c r="K259" s="15"/>
      <c r="L259" s="4" t="str">
        <f>IF(H259&lt;&gt;0,IF(Q259&gt;0,IF($C$4&gt;K259,Inputs!$D$7,Inputs!$D$8),Inputs!$D$9),"-")</f>
        <v>-</v>
      </c>
      <c r="M259" s="4" t="str">
        <f>IF(H259&lt;&gt;0,IF(O259=0,Inputs!$D$11,IF(AND(O259&gt;0,O259&lt;Q259),Inputs!$D$12,Inputs!$D$13)),"-")</f>
        <v>-</v>
      </c>
      <c r="N259" s="14" t="s">
        <v>199</v>
      </c>
      <c r="O259" s="13">
        <v>0</v>
      </c>
      <c r="P259" s="13" t="s">
        <v>42</v>
      </c>
      <c r="Q259" s="2">
        <f t="shared" si="36"/>
        <v>0</v>
      </c>
      <c r="R259" s="6" t="str">
        <f>IF(H259&lt;&gt;0,IF(M259&lt;&gt;Inputs!$D$13,$C$4-J259,"-"),"-")</f>
        <v>-</v>
      </c>
      <c r="S259" s="6" t="str">
        <f ca="1">IF(AND(H259&lt;&gt;0,K259&lt;$C$4),IF(M259&lt;&gt;Inputs!$D$13,$C$4-K259,"-"),"-")</f>
        <v>-</v>
      </c>
      <c r="T259" s="6" t="str">
        <f>IF(M259=Inputs!$D$9,'Invoice Tracker'!P259-'Invoice Tracker'!K259,"-")</f>
        <v>-</v>
      </c>
      <c r="U259" s="5">
        <f ca="1">IF((M259&lt;&gt;Inputs!$D$13),IF($C$4&gt;'Invoice Tracker'!K259+Inputs!$G$22,1,0),0)</f>
        <v>1</v>
      </c>
      <c r="V259" s="14">
        <v>0</v>
      </c>
      <c r="W259" s="5">
        <f t="shared" ca="1" si="37"/>
        <v>1</v>
      </c>
      <c r="X259" s="1">
        <f ca="1">IF((M259&lt;&gt;Inputs!$D$13),IF($C$4&gt;'Invoice Tracker'!K259+Inputs!$G$23,1,0),0)</f>
        <v>1</v>
      </c>
      <c r="Y259" s="14">
        <v>0</v>
      </c>
      <c r="Z259" s="5">
        <f t="shared" ca="1" si="38"/>
        <v>1</v>
      </c>
      <c r="AA259" s="1">
        <f ca="1">IF((M259&lt;&gt;Inputs!$D$13),IF($C$4&gt;'Invoice Tracker'!K259+Inputs!$G$24,1,0),0)</f>
        <v>1</v>
      </c>
      <c r="AB259" s="14">
        <v>0</v>
      </c>
      <c r="AC259" s="5">
        <f t="shared" ca="1" si="39"/>
        <v>1</v>
      </c>
      <c r="AD259" s="1">
        <f ca="1">IF((M259&lt;&gt;Inputs!$D$13),IF($C$4&gt;'Invoice Tracker'!K259+Inputs!$G$25,1,0),0)</f>
        <v>1</v>
      </c>
      <c r="AE259" s="14">
        <v>0</v>
      </c>
      <c r="AF259" s="5">
        <f t="shared" ca="1" si="40"/>
        <v>1</v>
      </c>
      <c r="AG259" s="1">
        <f ca="1">IF((M259&lt;&gt;Inputs!$D$13),IF($C$4&gt;'Invoice Tracker'!K259+Inputs!$G$26,1,0),0)</f>
        <v>1</v>
      </c>
      <c r="AH259" s="14">
        <v>0</v>
      </c>
      <c r="AI259" s="5">
        <f t="shared" ca="1" si="41"/>
        <v>1</v>
      </c>
      <c r="AJ259" s="1">
        <f ca="1">IF((M259&lt;&gt;Inputs!$D$13),IF($C$4&gt;'Invoice Tracker'!K259+Inputs!$G$27,1,0),0)</f>
        <v>1</v>
      </c>
      <c r="AK259" s="14">
        <v>0</v>
      </c>
      <c r="AL259" s="5">
        <f t="shared" ca="1" si="42"/>
        <v>1</v>
      </c>
    </row>
    <row r="260" spans="2:38" x14ac:dyDescent="0.2">
      <c r="B260" s="31" t="s">
        <v>42</v>
      </c>
      <c r="C260" s="32" t="s">
        <v>240</v>
      </c>
      <c r="D260" s="33" t="s">
        <v>42</v>
      </c>
      <c r="E260" s="31" t="s">
        <v>42</v>
      </c>
      <c r="F260" s="31" t="s">
        <v>42</v>
      </c>
      <c r="G260" s="13">
        <v>0</v>
      </c>
      <c r="H260" s="13">
        <v>0</v>
      </c>
      <c r="I260" s="14" t="s">
        <v>7</v>
      </c>
      <c r="J260" s="15"/>
      <c r="K260" s="15"/>
      <c r="L260" s="4" t="str">
        <f>IF(H260&lt;&gt;0,IF(Q260&gt;0,IF($C$4&gt;K260,Inputs!$D$7,Inputs!$D$8),Inputs!$D$9),"-")</f>
        <v>-</v>
      </c>
      <c r="M260" s="4" t="str">
        <f>IF(H260&lt;&gt;0,IF(O260=0,Inputs!$D$11,IF(AND(O260&gt;0,O260&lt;Q260),Inputs!$D$12,Inputs!$D$13)),"-")</f>
        <v>-</v>
      </c>
      <c r="N260" s="14" t="s">
        <v>199</v>
      </c>
      <c r="O260" s="13">
        <v>0</v>
      </c>
      <c r="P260" s="13" t="s">
        <v>42</v>
      </c>
      <c r="Q260" s="2">
        <f t="shared" si="36"/>
        <v>0</v>
      </c>
      <c r="R260" s="6" t="str">
        <f>IF(H260&lt;&gt;0,IF(M260&lt;&gt;Inputs!$D$13,$C$4-J260,"-"),"-")</f>
        <v>-</v>
      </c>
      <c r="S260" s="6" t="str">
        <f ca="1">IF(AND(H260&lt;&gt;0,K260&lt;$C$4),IF(M260&lt;&gt;Inputs!$D$13,$C$4-K260,"-"),"-")</f>
        <v>-</v>
      </c>
      <c r="T260" s="6" t="str">
        <f>IF(M260=Inputs!$D$9,'Invoice Tracker'!P260-'Invoice Tracker'!K260,"-")</f>
        <v>-</v>
      </c>
      <c r="U260" s="5">
        <f ca="1">IF((M260&lt;&gt;Inputs!$D$13),IF($C$4&gt;'Invoice Tracker'!K260+Inputs!$G$22,1,0),0)</f>
        <v>1</v>
      </c>
      <c r="V260" s="14">
        <v>0</v>
      </c>
      <c r="W260" s="5">
        <f t="shared" ca="1" si="37"/>
        <v>1</v>
      </c>
      <c r="X260" s="1">
        <f ca="1">IF((M260&lt;&gt;Inputs!$D$13),IF($C$4&gt;'Invoice Tracker'!K260+Inputs!$G$23,1,0),0)</f>
        <v>1</v>
      </c>
      <c r="Y260" s="14">
        <v>0</v>
      </c>
      <c r="Z260" s="5">
        <f t="shared" ca="1" si="38"/>
        <v>1</v>
      </c>
      <c r="AA260" s="1">
        <f ca="1">IF((M260&lt;&gt;Inputs!$D$13),IF($C$4&gt;'Invoice Tracker'!K260+Inputs!$G$24,1,0),0)</f>
        <v>1</v>
      </c>
      <c r="AB260" s="14">
        <v>0</v>
      </c>
      <c r="AC260" s="5">
        <f t="shared" ca="1" si="39"/>
        <v>1</v>
      </c>
      <c r="AD260" s="1">
        <f ca="1">IF((M260&lt;&gt;Inputs!$D$13),IF($C$4&gt;'Invoice Tracker'!K260+Inputs!$G$25,1,0),0)</f>
        <v>1</v>
      </c>
      <c r="AE260" s="14">
        <v>0</v>
      </c>
      <c r="AF260" s="5">
        <f t="shared" ca="1" si="40"/>
        <v>1</v>
      </c>
      <c r="AG260" s="1">
        <f ca="1">IF((M260&lt;&gt;Inputs!$D$13),IF($C$4&gt;'Invoice Tracker'!K260+Inputs!$G$26,1,0),0)</f>
        <v>1</v>
      </c>
      <c r="AH260" s="14">
        <v>0</v>
      </c>
      <c r="AI260" s="5">
        <f t="shared" ca="1" si="41"/>
        <v>1</v>
      </c>
      <c r="AJ260" s="1">
        <f ca="1">IF((M260&lt;&gt;Inputs!$D$13),IF($C$4&gt;'Invoice Tracker'!K260+Inputs!$G$27,1,0),0)</f>
        <v>1</v>
      </c>
      <c r="AK260" s="14">
        <v>0</v>
      </c>
      <c r="AL260" s="5">
        <f t="shared" ca="1" si="42"/>
        <v>1</v>
      </c>
    </row>
    <row r="261" spans="2:38" x14ac:dyDescent="0.2">
      <c r="B261" s="31" t="s">
        <v>42</v>
      </c>
      <c r="C261" s="32" t="s">
        <v>240</v>
      </c>
      <c r="D261" s="33" t="s">
        <v>42</v>
      </c>
      <c r="E261" s="31" t="s">
        <v>42</v>
      </c>
      <c r="F261" s="31" t="s">
        <v>42</v>
      </c>
      <c r="G261" s="13">
        <v>0</v>
      </c>
      <c r="H261" s="13">
        <v>0</v>
      </c>
      <c r="I261" s="14" t="s">
        <v>7</v>
      </c>
      <c r="J261" s="15"/>
      <c r="K261" s="15"/>
      <c r="L261" s="4" t="str">
        <f>IF(H261&lt;&gt;0,IF(Q261&gt;0,IF($C$4&gt;K261,Inputs!$D$7,Inputs!$D$8),Inputs!$D$9),"-")</f>
        <v>-</v>
      </c>
      <c r="M261" s="4" t="str">
        <f>IF(H261&lt;&gt;0,IF(O261=0,Inputs!$D$11,IF(AND(O261&gt;0,O261&lt;Q261),Inputs!$D$12,Inputs!$D$13)),"-")</f>
        <v>-</v>
      </c>
      <c r="N261" s="14" t="s">
        <v>199</v>
      </c>
      <c r="O261" s="13">
        <v>0</v>
      </c>
      <c r="P261" s="13" t="s">
        <v>42</v>
      </c>
      <c r="Q261" s="2">
        <f t="shared" si="36"/>
        <v>0</v>
      </c>
      <c r="R261" s="6" t="str">
        <f>IF(H261&lt;&gt;0,IF(M261&lt;&gt;Inputs!$D$13,$C$4-J261,"-"),"-")</f>
        <v>-</v>
      </c>
      <c r="S261" s="6" t="str">
        <f ca="1">IF(AND(H261&lt;&gt;0,K261&lt;$C$4),IF(M261&lt;&gt;Inputs!$D$13,$C$4-K261,"-"),"-")</f>
        <v>-</v>
      </c>
      <c r="T261" s="6" t="str">
        <f>IF(M261=Inputs!$D$9,'Invoice Tracker'!P261-'Invoice Tracker'!K261,"-")</f>
        <v>-</v>
      </c>
      <c r="U261" s="5">
        <f ca="1">IF((M261&lt;&gt;Inputs!$D$13),IF($C$4&gt;'Invoice Tracker'!K261+Inputs!$G$22,1,0),0)</f>
        <v>1</v>
      </c>
      <c r="V261" s="14">
        <v>0</v>
      </c>
      <c r="W261" s="5">
        <f t="shared" ca="1" si="37"/>
        <v>1</v>
      </c>
      <c r="X261" s="1">
        <f ca="1">IF((M261&lt;&gt;Inputs!$D$13),IF($C$4&gt;'Invoice Tracker'!K261+Inputs!$G$23,1,0),0)</f>
        <v>1</v>
      </c>
      <c r="Y261" s="14">
        <v>0</v>
      </c>
      <c r="Z261" s="5">
        <f t="shared" ca="1" si="38"/>
        <v>1</v>
      </c>
      <c r="AA261" s="1">
        <f ca="1">IF((M261&lt;&gt;Inputs!$D$13),IF($C$4&gt;'Invoice Tracker'!K261+Inputs!$G$24,1,0),0)</f>
        <v>1</v>
      </c>
      <c r="AB261" s="14">
        <v>0</v>
      </c>
      <c r="AC261" s="5">
        <f t="shared" ca="1" si="39"/>
        <v>1</v>
      </c>
      <c r="AD261" s="1">
        <f ca="1">IF((M261&lt;&gt;Inputs!$D$13),IF($C$4&gt;'Invoice Tracker'!K261+Inputs!$G$25,1,0),0)</f>
        <v>1</v>
      </c>
      <c r="AE261" s="14">
        <v>0</v>
      </c>
      <c r="AF261" s="5">
        <f t="shared" ca="1" si="40"/>
        <v>1</v>
      </c>
      <c r="AG261" s="1">
        <f ca="1">IF((M261&lt;&gt;Inputs!$D$13),IF($C$4&gt;'Invoice Tracker'!K261+Inputs!$G$26,1,0),0)</f>
        <v>1</v>
      </c>
      <c r="AH261" s="14">
        <v>0</v>
      </c>
      <c r="AI261" s="5">
        <f t="shared" ca="1" si="41"/>
        <v>1</v>
      </c>
      <c r="AJ261" s="1">
        <f ca="1">IF((M261&lt;&gt;Inputs!$D$13),IF($C$4&gt;'Invoice Tracker'!K261+Inputs!$G$27,1,0),0)</f>
        <v>1</v>
      </c>
      <c r="AK261" s="14">
        <v>0</v>
      </c>
      <c r="AL261" s="5">
        <f t="shared" ca="1" si="42"/>
        <v>1</v>
      </c>
    </row>
    <row r="262" spans="2:38" x14ac:dyDescent="0.2">
      <c r="B262" s="31" t="s">
        <v>42</v>
      </c>
      <c r="C262" s="32" t="s">
        <v>240</v>
      </c>
      <c r="D262" s="33" t="s">
        <v>42</v>
      </c>
      <c r="E262" s="31" t="s">
        <v>42</v>
      </c>
      <c r="F262" s="31" t="s">
        <v>42</v>
      </c>
      <c r="G262" s="13">
        <v>0</v>
      </c>
      <c r="H262" s="13">
        <v>0</v>
      </c>
      <c r="I262" s="14" t="s">
        <v>7</v>
      </c>
      <c r="J262" s="15"/>
      <c r="K262" s="15"/>
      <c r="L262" s="4" t="str">
        <f>IF(H262&lt;&gt;0,IF(Q262&gt;0,IF($C$4&gt;K262,Inputs!$D$7,Inputs!$D$8),Inputs!$D$9),"-")</f>
        <v>-</v>
      </c>
      <c r="M262" s="4" t="str">
        <f>IF(H262&lt;&gt;0,IF(O262=0,Inputs!$D$11,IF(AND(O262&gt;0,O262&lt;Q262),Inputs!$D$12,Inputs!$D$13)),"-")</f>
        <v>-</v>
      </c>
      <c r="N262" s="14" t="s">
        <v>199</v>
      </c>
      <c r="O262" s="13">
        <v>0</v>
      </c>
      <c r="P262" s="13" t="s">
        <v>42</v>
      </c>
      <c r="Q262" s="2">
        <f t="shared" si="36"/>
        <v>0</v>
      </c>
      <c r="R262" s="6" t="str">
        <f>IF(H262&lt;&gt;0,IF(M262&lt;&gt;Inputs!$D$13,$C$4-J262,"-"),"-")</f>
        <v>-</v>
      </c>
      <c r="S262" s="6" t="str">
        <f ca="1">IF(AND(H262&lt;&gt;0,K262&lt;$C$4),IF(M262&lt;&gt;Inputs!$D$13,$C$4-K262,"-"),"-")</f>
        <v>-</v>
      </c>
      <c r="T262" s="6" t="str">
        <f>IF(M262=Inputs!$D$9,'Invoice Tracker'!P262-'Invoice Tracker'!K262,"-")</f>
        <v>-</v>
      </c>
      <c r="U262" s="5">
        <f ca="1">IF((M262&lt;&gt;Inputs!$D$13),IF($C$4&gt;'Invoice Tracker'!K262+Inputs!$G$22,1,0),0)</f>
        <v>1</v>
      </c>
      <c r="V262" s="14">
        <v>0</v>
      </c>
      <c r="W262" s="5">
        <f t="shared" ca="1" si="37"/>
        <v>1</v>
      </c>
      <c r="X262" s="1">
        <f ca="1">IF((M262&lt;&gt;Inputs!$D$13),IF($C$4&gt;'Invoice Tracker'!K262+Inputs!$G$23,1,0),0)</f>
        <v>1</v>
      </c>
      <c r="Y262" s="14">
        <v>0</v>
      </c>
      <c r="Z262" s="5">
        <f t="shared" ca="1" si="38"/>
        <v>1</v>
      </c>
      <c r="AA262" s="1">
        <f ca="1">IF((M262&lt;&gt;Inputs!$D$13),IF($C$4&gt;'Invoice Tracker'!K262+Inputs!$G$24,1,0),0)</f>
        <v>1</v>
      </c>
      <c r="AB262" s="14">
        <v>0</v>
      </c>
      <c r="AC262" s="5">
        <f t="shared" ca="1" si="39"/>
        <v>1</v>
      </c>
      <c r="AD262" s="1">
        <f ca="1">IF((M262&lt;&gt;Inputs!$D$13),IF($C$4&gt;'Invoice Tracker'!K262+Inputs!$G$25,1,0),0)</f>
        <v>1</v>
      </c>
      <c r="AE262" s="14">
        <v>0</v>
      </c>
      <c r="AF262" s="5">
        <f t="shared" ca="1" si="40"/>
        <v>1</v>
      </c>
      <c r="AG262" s="1">
        <f ca="1">IF((M262&lt;&gt;Inputs!$D$13),IF($C$4&gt;'Invoice Tracker'!K262+Inputs!$G$26,1,0),0)</f>
        <v>1</v>
      </c>
      <c r="AH262" s="14">
        <v>0</v>
      </c>
      <c r="AI262" s="5">
        <f t="shared" ca="1" si="41"/>
        <v>1</v>
      </c>
      <c r="AJ262" s="1">
        <f ca="1">IF((M262&lt;&gt;Inputs!$D$13),IF($C$4&gt;'Invoice Tracker'!K262+Inputs!$G$27,1,0),0)</f>
        <v>1</v>
      </c>
      <c r="AK262" s="14">
        <v>0</v>
      </c>
      <c r="AL262" s="5">
        <f t="shared" ca="1" si="42"/>
        <v>1</v>
      </c>
    </row>
    <row r="263" spans="2:38" x14ac:dyDescent="0.2">
      <c r="B263" s="31" t="s">
        <v>42</v>
      </c>
      <c r="C263" s="32" t="s">
        <v>240</v>
      </c>
      <c r="D263" s="33" t="s">
        <v>42</v>
      </c>
      <c r="E263" s="31" t="s">
        <v>42</v>
      </c>
      <c r="F263" s="31" t="s">
        <v>42</v>
      </c>
      <c r="G263" s="13">
        <v>0</v>
      </c>
      <c r="H263" s="13">
        <v>0</v>
      </c>
      <c r="I263" s="14" t="s">
        <v>7</v>
      </c>
      <c r="J263" s="15"/>
      <c r="K263" s="15"/>
      <c r="L263" s="4" t="str">
        <f>IF(H263&lt;&gt;0,IF(Q263&gt;0,IF($C$4&gt;K263,Inputs!$D$7,Inputs!$D$8),Inputs!$D$9),"-")</f>
        <v>-</v>
      </c>
      <c r="M263" s="4" t="str">
        <f>IF(H263&lt;&gt;0,IF(O263=0,Inputs!$D$11,IF(AND(O263&gt;0,O263&lt;Q263),Inputs!$D$12,Inputs!$D$13)),"-")</f>
        <v>-</v>
      </c>
      <c r="N263" s="14" t="s">
        <v>199</v>
      </c>
      <c r="O263" s="13">
        <v>0</v>
      </c>
      <c r="P263" s="13" t="s">
        <v>42</v>
      </c>
      <c r="Q263" s="2">
        <f t="shared" si="36"/>
        <v>0</v>
      </c>
      <c r="R263" s="6" t="str">
        <f>IF(H263&lt;&gt;0,IF(M263&lt;&gt;Inputs!$D$13,$C$4-J263,"-"),"-")</f>
        <v>-</v>
      </c>
      <c r="S263" s="6" t="str">
        <f ca="1">IF(AND(H263&lt;&gt;0,K263&lt;$C$4),IF(M263&lt;&gt;Inputs!$D$13,$C$4-K263,"-"),"-")</f>
        <v>-</v>
      </c>
      <c r="T263" s="6" t="str">
        <f>IF(M263=Inputs!$D$9,'Invoice Tracker'!P263-'Invoice Tracker'!K263,"-")</f>
        <v>-</v>
      </c>
      <c r="U263" s="5">
        <f ca="1">IF((M263&lt;&gt;Inputs!$D$13),IF($C$4&gt;'Invoice Tracker'!K263+Inputs!$G$22,1,0),0)</f>
        <v>1</v>
      </c>
      <c r="V263" s="14">
        <v>0</v>
      </c>
      <c r="W263" s="5">
        <f t="shared" ca="1" si="37"/>
        <v>1</v>
      </c>
      <c r="X263" s="1">
        <f ca="1">IF((M263&lt;&gt;Inputs!$D$13),IF($C$4&gt;'Invoice Tracker'!K263+Inputs!$G$23,1,0),0)</f>
        <v>1</v>
      </c>
      <c r="Y263" s="14">
        <v>0</v>
      </c>
      <c r="Z263" s="5">
        <f t="shared" ca="1" si="38"/>
        <v>1</v>
      </c>
      <c r="AA263" s="1">
        <f ca="1">IF((M263&lt;&gt;Inputs!$D$13),IF($C$4&gt;'Invoice Tracker'!K263+Inputs!$G$24,1,0),0)</f>
        <v>1</v>
      </c>
      <c r="AB263" s="14">
        <v>0</v>
      </c>
      <c r="AC263" s="5">
        <f t="shared" ca="1" si="39"/>
        <v>1</v>
      </c>
      <c r="AD263" s="1">
        <f ca="1">IF((M263&lt;&gt;Inputs!$D$13),IF($C$4&gt;'Invoice Tracker'!K263+Inputs!$G$25,1,0),0)</f>
        <v>1</v>
      </c>
      <c r="AE263" s="14">
        <v>0</v>
      </c>
      <c r="AF263" s="5">
        <f t="shared" ca="1" si="40"/>
        <v>1</v>
      </c>
      <c r="AG263" s="1">
        <f ca="1">IF((M263&lt;&gt;Inputs!$D$13),IF($C$4&gt;'Invoice Tracker'!K263+Inputs!$G$26,1,0),0)</f>
        <v>1</v>
      </c>
      <c r="AH263" s="14">
        <v>0</v>
      </c>
      <c r="AI263" s="5">
        <f t="shared" ca="1" si="41"/>
        <v>1</v>
      </c>
      <c r="AJ263" s="1">
        <f ca="1">IF((M263&lt;&gt;Inputs!$D$13),IF($C$4&gt;'Invoice Tracker'!K263+Inputs!$G$27,1,0),0)</f>
        <v>1</v>
      </c>
      <c r="AK263" s="14">
        <v>0</v>
      </c>
      <c r="AL263" s="5">
        <f t="shared" ca="1" si="42"/>
        <v>1</v>
      </c>
    </row>
    <row r="264" spans="2:38" x14ac:dyDescent="0.2">
      <c r="B264" s="31" t="s">
        <v>42</v>
      </c>
      <c r="C264" s="32" t="s">
        <v>240</v>
      </c>
      <c r="D264" s="33" t="s">
        <v>42</v>
      </c>
      <c r="E264" s="31" t="s">
        <v>42</v>
      </c>
      <c r="F264" s="31" t="s">
        <v>42</v>
      </c>
      <c r="G264" s="13">
        <v>0</v>
      </c>
      <c r="H264" s="13">
        <v>0</v>
      </c>
      <c r="I264" s="14" t="s">
        <v>7</v>
      </c>
      <c r="J264" s="15"/>
      <c r="K264" s="15"/>
      <c r="L264" s="4" t="str">
        <f>IF(H264&lt;&gt;0,IF(Q264&gt;0,IF($C$4&gt;K264,Inputs!$D$7,Inputs!$D$8),Inputs!$D$9),"-")</f>
        <v>-</v>
      </c>
      <c r="M264" s="4" t="str">
        <f>IF(H264&lt;&gt;0,IF(O264=0,Inputs!$D$11,IF(AND(O264&gt;0,O264&lt;Q264),Inputs!$D$12,Inputs!$D$13)),"-")</f>
        <v>-</v>
      </c>
      <c r="N264" s="14" t="s">
        <v>199</v>
      </c>
      <c r="O264" s="13">
        <v>0</v>
      </c>
      <c r="P264" s="13" t="s">
        <v>42</v>
      </c>
      <c r="Q264" s="2">
        <f t="shared" si="36"/>
        <v>0</v>
      </c>
      <c r="R264" s="6" t="str">
        <f>IF(H264&lt;&gt;0,IF(M264&lt;&gt;Inputs!$D$13,$C$4-J264,"-"),"-")</f>
        <v>-</v>
      </c>
      <c r="S264" s="6" t="str">
        <f ca="1">IF(AND(H264&lt;&gt;0,K264&lt;$C$4),IF(M264&lt;&gt;Inputs!$D$13,$C$4-K264,"-"),"-")</f>
        <v>-</v>
      </c>
      <c r="T264" s="6" t="str">
        <f>IF(M264=Inputs!$D$9,'Invoice Tracker'!P264-'Invoice Tracker'!K264,"-")</f>
        <v>-</v>
      </c>
      <c r="U264" s="5">
        <f ca="1">IF((M264&lt;&gt;Inputs!$D$13),IF($C$4&gt;'Invoice Tracker'!K264+Inputs!$G$22,1,0),0)</f>
        <v>1</v>
      </c>
      <c r="V264" s="14">
        <v>0</v>
      </c>
      <c r="W264" s="5">
        <f t="shared" ca="1" si="37"/>
        <v>1</v>
      </c>
      <c r="X264" s="1">
        <f ca="1">IF((M264&lt;&gt;Inputs!$D$13),IF($C$4&gt;'Invoice Tracker'!K264+Inputs!$G$23,1,0),0)</f>
        <v>1</v>
      </c>
      <c r="Y264" s="14">
        <v>0</v>
      </c>
      <c r="Z264" s="5">
        <f t="shared" ca="1" si="38"/>
        <v>1</v>
      </c>
      <c r="AA264" s="1">
        <f ca="1">IF((M264&lt;&gt;Inputs!$D$13),IF($C$4&gt;'Invoice Tracker'!K264+Inputs!$G$24,1,0),0)</f>
        <v>1</v>
      </c>
      <c r="AB264" s="14">
        <v>0</v>
      </c>
      <c r="AC264" s="5">
        <f t="shared" ca="1" si="39"/>
        <v>1</v>
      </c>
      <c r="AD264" s="1">
        <f ca="1">IF((M264&lt;&gt;Inputs!$D$13),IF($C$4&gt;'Invoice Tracker'!K264+Inputs!$G$25,1,0),0)</f>
        <v>1</v>
      </c>
      <c r="AE264" s="14">
        <v>0</v>
      </c>
      <c r="AF264" s="5">
        <f t="shared" ca="1" si="40"/>
        <v>1</v>
      </c>
      <c r="AG264" s="1">
        <f ca="1">IF((M264&lt;&gt;Inputs!$D$13),IF($C$4&gt;'Invoice Tracker'!K264+Inputs!$G$26,1,0),0)</f>
        <v>1</v>
      </c>
      <c r="AH264" s="14">
        <v>0</v>
      </c>
      <c r="AI264" s="5">
        <f t="shared" ca="1" si="41"/>
        <v>1</v>
      </c>
      <c r="AJ264" s="1">
        <f ca="1">IF((M264&lt;&gt;Inputs!$D$13),IF($C$4&gt;'Invoice Tracker'!K264+Inputs!$G$27,1,0),0)</f>
        <v>1</v>
      </c>
      <c r="AK264" s="14">
        <v>0</v>
      </c>
      <c r="AL264" s="5">
        <f t="shared" ca="1" si="42"/>
        <v>1</v>
      </c>
    </row>
    <row r="265" spans="2:38" x14ac:dyDescent="0.2">
      <c r="B265" s="31" t="s">
        <v>42</v>
      </c>
      <c r="C265" s="32" t="s">
        <v>240</v>
      </c>
      <c r="D265" s="33" t="s">
        <v>42</v>
      </c>
      <c r="E265" s="31" t="s">
        <v>42</v>
      </c>
      <c r="F265" s="31" t="s">
        <v>42</v>
      </c>
      <c r="G265" s="13">
        <v>0</v>
      </c>
      <c r="H265" s="13">
        <v>0</v>
      </c>
      <c r="I265" s="14" t="s">
        <v>7</v>
      </c>
      <c r="J265" s="15"/>
      <c r="K265" s="15"/>
      <c r="L265" s="4" t="str">
        <f>IF(H265&lt;&gt;0,IF(Q265&gt;0,IF($C$4&gt;K265,Inputs!$D$7,Inputs!$D$8),Inputs!$D$9),"-")</f>
        <v>-</v>
      </c>
      <c r="M265" s="4" t="str">
        <f>IF(H265&lt;&gt;0,IF(O265=0,Inputs!$D$11,IF(AND(O265&gt;0,O265&lt;Q265),Inputs!$D$12,Inputs!$D$13)),"-")</f>
        <v>-</v>
      </c>
      <c r="N265" s="14" t="s">
        <v>199</v>
      </c>
      <c r="O265" s="13">
        <v>0</v>
      </c>
      <c r="P265" s="13" t="s">
        <v>42</v>
      </c>
      <c r="Q265" s="2">
        <f t="shared" si="36"/>
        <v>0</v>
      </c>
      <c r="R265" s="6" t="str">
        <f>IF(H265&lt;&gt;0,IF(M265&lt;&gt;Inputs!$D$13,$C$4-J265,"-"),"-")</f>
        <v>-</v>
      </c>
      <c r="S265" s="6" t="str">
        <f ca="1">IF(AND(H265&lt;&gt;0,K265&lt;$C$4),IF(M265&lt;&gt;Inputs!$D$13,$C$4-K265,"-"),"-")</f>
        <v>-</v>
      </c>
      <c r="T265" s="6" t="str">
        <f>IF(M265=Inputs!$D$9,'Invoice Tracker'!P265-'Invoice Tracker'!K265,"-")</f>
        <v>-</v>
      </c>
      <c r="U265" s="5">
        <f ca="1">IF((M265&lt;&gt;Inputs!$D$13),IF($C$4&gt;'Invoice Tracker'!K265+Inputs!$G$22,1,0),0)</f>
        <v>1</v>
      </c>
      <c r="V265" s="14">
        <v>0</v>
      </c>
      <c r="W265" s="5">
        <f t="shared" ca="1" si="37"/>
        <v>1</v>
      </c>
      <c r="X265" s="1">
        <f ca="1">IF((M265&lt;&gt;Inputs!$D$13),IF($C$4&gt;'Invoice Tracker'!K265+Inputs!$G$23,1,0),0)</f>
        <v>1</v>
      </c>
      <c r="Y265" s="14">
        <v>0</v>
      </c>
      <c r="Z265" s="5">
        <f t="shared" ca="1" si="38"/>
        <v>1</v>
      </c>
      <c r="AA265" s="1">
        <f ca="1">IF((M265&lt;&gt;Inputs!$D$13),IF($C$4&gt;'Invoice Tracker'!K265+Inputs!$G$24,1,0),0)</f>
        <v>1</v>
      </c>
      <c r="AB265" s="14">
        <v>0</v>
      </c>
      <c r="AC265" s="5">
        <f t="shared" ca="1" si="39"/>
        <v>1</v>
      </c>
      <c r="AD265" s="1">
        <f ca="1">IF((M265&lt;&gt;Inputs!$D$13),IF($C$4&gt;'Invoice Tracker'!K265+Inputs!$G$25,1,0),0)</f>
        <v>1</v>
      </c>
      <c r="AE265" s="14">
        <v>0</v>
      </c>
      <c r="AF265" s="5">
        <f t="shared" ca="1" si="40"/>
        <v>1</v>
      </c>
      <c r="AG265" s="1">
        <f ca="1">IF((M265&lt;&gt;Inputs!$D$13),IF($C$4&gt;'Invoice Tracker'!K265+Inputs!$G$26,1,0),0)</f>
        <v>1</v>
      </c>
      <c r="AH265" s="14">
        <v>0</v>
      </c>
      <c r="AI265" s="5">
        <f t="shared" ca="1" si="41"/>
        <v>1</v>
      </c>
      <c r="AJ265" s="1">
        <f ca="1">IF((M265&lt;&gt;Inputs!$D$13),IF($C$4&gt;'Invoice Tracker'!K265+Inputs!$G$27,1,0),0)</f>
        <v>1</v>
      </c>
      <c r="AK265" s="14">
        <v>0</v>
      </c>
      <c r="AL265" s="5">
        <f t="shared" ca="1" si="42"/>
        <v>1</v>
      </c>
    </row>
    <row r="266" spans="2:38" x14ac:dyDescent="0.2">
      <c r="B266" s="31" t="s">
        <v>42</v>
      </c>
      <c r="C266" s="32" t="s">
        <v>240</v>
      </c>
      <c r="D266" s="33" t="s">
        <v>42</v>
      </c>
      <c r="E266" s="31" t="s">
        <v>42</v>
      </c>
      <c r="F266" s="31" t="s">
        <v>42</v>
      </c>
      <c r="G266" s="13">
        <v>0</v>
      </c>
      <c r="H266" s="13">
        <v>0</v>
      </c>
      <c r="I266" s="14" t="s">
        <v>7</v>
      </c>
      <c r="J266" s="15"/>
      <c r="K266" s="15"/>
      <c r="L266" s="4" t="str">
        <f>IF(H266&lt;&gt;0,IF(Q266&gt;0,IF($C$4&gt;K266,Inputs!$D$7,Inputs!$D$8),Inputs!$D$9),"-")</f>
        <v>-</v>
      </c>
      <c r="M266" s="4" t="str">
        <f>IF(H266&lt;&gt;0,IF(O266=0,Inputs!$D$11,IF(AND(O266&gt;0,O266&lt;Q266),Inputs!$D$12,Inputs!$D$13)),"-")</f>
        <v>-</v>
      </c>
      <c r="N266" s="14" t="s">
        <v>199</v>
      </c>
      <c r="O266" s="13">
        <v>0</v>
      </c>
      <c r="P266" s="13" t="s">
        <v>42</v>
      </c>
      <c r="Q266" s="2">
        <f t="shared" si="36"/>
        <v>0</v>
      </c>
      <c r="R266" s="6" t="str">
        <f>IF(H266&lt;&gt;0,IF(M266&lt;&gt;Inputs!$D$13,$C$4-J266,"-"),"-")</f>
        <v>-</v>
      </c>
      <c r="S266" s="6" t="str">
        <f ca="1">IF(AND(H266&lt;&gt;0,K266&lt;$C$4),IF(M266&lt;&gt;Inputs!$D$13,$C$4-K266,"-"),"-")</f>
        <v>-</v>
      </c>
      <c r="T266" s="6" t="str">
        <f>IF(M266=Inputs!$D$9,'Invoice Tracker'!P266-'Invoice Tracker'!K266,"-")</f>
        <v>-</v>
      </c>
      <c r="U266" s="5">
        <f ca="1">IF((M266&lt;&gt;Inputs!$D$13),IF($C$4&gt;'Invoice Tracker'!K266+Inputs!$G$22,1,0),0)</f>
        <v>1</v>
      </c>
      <c r="V266" s="14">
        <v>0</v>
      </c>
      <c r="W266" s="5">
        <f t="shared" ca="1" si="37"/>
        <v>1</v>
      </c>
      <c r="X266" s="1">
        <f ca="1">IF((M266&lt;&gt;Inputs!$D$13),IF($C$4&gt;'Invoice Tracker'!K266+Inputs!$G$23,1,0),0)</f>
        <v>1</v>
      </c>
      <c r="Y266" s="14">
        <v>0</v>
      </c>
      <c r="Z266" s="5">
        <f t="shared" ca="1" si="38"/>
        <v>1</v>
      </c>
      <c r="AA266" s="1">
        <f ca="1">IF((M266&lt;&gt;Inputs!$D$13),IF($C$4&gt;'Invoice Tracker'!K266+Inputs!$G$24,1,0),0)</f>
        <v>1</v>
      </c>
      <c r="AB266" s="14">
        <v>0</v>
      </c>
      <c r="AC266" s="5">
        <f t="shared" ca="1" si="39"/>
        <v>1</v>
      </c>
      <c r="AD266" s="1">
        <f ca="1">IF((M266&lt;&gt;Inputs!$D$13),IF($C$4&gt;'Invoice Tracker'!K266+Inputs!$G$25,1,0),0)</f>
        <v>1</v>
      </c>
      <c r="AE266" s="14">
        <v>0</v>
      </c>
      <c r="AF266" s="5">
        <f t="shared" ca="1" si="40"/>
        <v>1</v>
      </c>
      <c r="AG266" s="1">
        <f ca="1">IF((M266&lt;&gt;Inputs!$D$13),IF($C$4&gt;'Invoice Tracker'!K266+Inputs!$G$26,1,0),0)</f>
        <v>1</v>
      </c>
      <c r="AH266" s="14">
        <v>0</v>
      </c>
      <c r="AI266" s="5">
        <f t="shared" ca="1" si="41"/>
        <v>1</v>
      </c>
      <c r="AJ266" s="1">
        <f ca="1">IF((M266&lt;&gt;Inputs!$D$13),IF($C$4&gt;'Invoice Tracker'!K266+Inputs!$G$27,1,0),0)</f>
        <v>1</v>
      </c>
      <c r="AK266" s="14">
        <v>0</v>
      </c>
      <c r="AL266" s="5">
        <f t="shared" ca="1" si="42"/>
        <v>1</v>
      </c>
    </row>
    <row r="267" spans="2:38" x14ac:dyDescent="0.2">
      <c r="B267" s="31" t="s">
        <v>42</v>
      </c>
      <c r="C267" s="32" t="s">
        <v>240</v>
      </c>
      <c r="D267" s="33" t="s">
        <v>42</v>
      </c>
      <c r="E267" s="31" t="s">
        <v>42</v>
      </c>
      <c r="F267" s="31" t="s">
        <v>42</v>
      </c>
      <c r="G267" s="13">
        <v>0</v>
      </c>
      <c r="H267" s="13">
        <v>0</v>
      </c>
      <c r="I267" s="14" t="s">
        <v>7</v>
      </c>
      <c r="J267" s="15"/>
      <c r="K267" s="15"/>
      <c r="L267" s="4" t="str">
        <f>IF(H267&lt;&gt;0,IF(Q267&gt;0,IF($C$4&gt;K267,Inputs!$D$7,Inputs!$D$8),Inputs!$D$9),"-")</f>
        <v>-</v>
      </c>
      <c r="M267" s="4" t="str">
        <f>IF(H267&lt;&gt;0,IF(O267=0,Inputs!$D$11,IF(AND(O267&gt;0,O267&lt;Q267),Inputs!$D$12,Inputs!$D$13)),"-")</f>
        <v>-</v>
      </c>
      <c r="N267" s="14" t="s">
        <v>199</v>
      </c>
      <c r="O267" s="13">
        <v>0</v>
      </c>
      <c r="P267" s="13" t="s">
        <v>42</v>
      </c>
      <c r="Q267" s="2">
        <f t="shared" si="36"/>
        <v>0</v>
      </c>
      <c r="R267" s="6" t="str">
        <f>IF(H267&lt;&gt;0,IF(M267&lt;&gt;Inputs!$D$13,$C$4-J267,"-"),"-")</f>
        <v>-</v>
      </c>
      <c r="S267" s="6" t="str">
        <f ca="1">IF(AND(H267&lt;&gt;0,K267&lt;$C$4),IF(M267&lt;&gt;Inputs!$D$13,$C$4-K267,"-"),"-")</f>
        <v>-</v>
      </c>
      <c r="T267" s="6" t="str">
        <f>IF(M267=Inputs!$D$9,'Invoice Tracker'!P267-'Invoice Tracker'!K267,"-")</f>
        <v>-</v>
      </c>
      <c r="U267" s="5">
        <f ca="1">IF((M267&lt;&gt;Inputs!$D$13),IF($C$4&gt;'Invoice Tracker'!K267+Inputs!$G$22,1,0),0)</f>
        <v>1</v>
      </c>
      <c r="V267" s="14">
        <v>0</v>
      </c>
      <c r="W267" s="5">
        <f t="shared" ca="1" si="37"/>
        <v>1</v>
      </c>
      <c r="X267" s="1">
        <f ca="1">IF((M267&lt;&gt;Inputs!$D$13),IF($C$4&gt;'Invoice Tracker'!K267+Inputs!$G$23,1,0),0)</f>
        <v>1</v>
      </c>
      <c r="Y267" s="14">
        <v>0</v>
      </c>
      <c r="Z267" s="5">
        <f t="shared" ca="1" si="38"/>
        <v>1</v>
      </c>
      <c r="AA267" s="1">
        <f ca="1">IF((M267&lt;&gt;Inputs!$D$13),IF($C$4&gt;'Invoice Tracker'!K267+Inputs!$G$24,1,0),0)</f>
        <v>1</v>
      </c>
      <c r="AB267" s="14">
        <v>0</v>
      </c>
      <c r="AC267" s="5">
        <f t="shared" ca="1" si="39"/>
        <v>1</v>
      </c>
      <c r="AD267" s="1">
        <f ca="1">IF((M267&lt;&gt;Inputs!$D$13),IF($C$4&gt;'Invoice Tracker'!K267+Inputs!$G$25,1,0),0)</f>
        <v>1</v>
      </c>
      <c r="AE267" s="14">
        <v>0</v>
      </c>
      <c r="AF267" s="5">
        <f t="shared" ca="1" si="40"/>
        <v>1</v>
      </c>
      <c r="AG267" s="1">
        <f ca="1">IF((M267&lt;&gt;Inputs!$D$13),IF($C$4&gt;'Invoice Tracker'!K267+Inputs!$G$26,1,0),0)</f>
        <v>1</v>
      </c>
      <c r="AH267" s="14">
        <v>0</v>
      </c>
      <c r="AI267" s="5">
        <f t="shared" ca="1" si="41"/>
        <v>1</v>
      </c>
      <c r="AJ267" s="1">
        <f ca="1">IF((M267&lt;&gt;Inputs!$D$13),IF($C$4&gt;'Invoice Tracker'!K267+Inputs!$G$27,1,0),0)</f>
        <v>1</v>
      </c>
      <c r="AK267" s="14">
        <v>0</v>
      </c>
      <c r="AL267" s="5">
        <f t="shared" ca="1" si="42"/>
        <v>1</v>
      </c>
    </row>
    <row r="268" spans="2:38" x14ac:dyDescent="0.2">
      <c r="B268" s="31" t="s">
        <v>42</v>
      </c>
      <c r="C268" s="32" t="s">
        <v>240</v>
      </c>
      <c r="D268" s="33" t="s">
        <v>42</v>
      </c>
      <c r="E268" s="31" t="s">
        <v>42</v>
      </c>
      <c r="F268" s="31" t="s">
        <v>42</v>
      </c>
      <c r="G268" s="13">
        <v>0</v>
      </c>
      <c r="H268" s="13">
        <v>0</v>
      </c>
      <c r="I268" s="14" t="s">
        <v>7</v>
      </c>
      <c r="J268" s="15"/>
      <c r="K268" s="15"/>
      <c r="L268" s="4" t="str">
        <f>IF(H268&lt;&gt;0,IF(Q268&gt;0,IF($C$4&gt;K268,Inputs!$D$7,Inputs!$D$8),Inputs!$D$9),"-")</f>
        <v>-</v>
      </c>
      <c r="M268" s="4" t="str">
        <f>IF(H268&lt;&gt;0,IF(O268=0,Inputs!$D$11,IF(AND(O268&gt;0,O268&lt;Q268),Inputs!$D$12,Inputs!$D$13)),"-")</f>
        <v>-</v>
      </c>
      <c r="N268" s="14" t="s">
        <v>199</v>
      </c>
      <c r="O268" s="13">
        <v>0</v>
      </c>
      <c r="P268" s="13" t="s">
        <v>42</v>
      </c>
      <c r="Q268" s="2">
        <f t="shared" si="36"/>
        <v>0</v>
      </c>
      <c r="R268" s="6" t="str">
        <f>IF(H268&lt;&gt;0,IF(M268&lt;&gt;Inputs!$D$13,$C$4-J268,"-"),"-")</f>
        <v>-</v>
      </c>
      <c r="S268" s="6" t="str">
        <f ca="1">IF(AND(H268&lt;&gt;0,K268&lt;$C$4),IF(M268&lt;&gt;Inputs!$D$13,$C$4-K268,"-"),"-")</f>
        <v>-</v>
      </c>
      <c r="T268" s="6" t="str">
        <f>IF(M268=Inputs!$D$9,'Invoice Tracker'!P268-'Invoice Tracker'!K268,"-")</f>
        <v>-</v>
      </c>
      <c r="U268" s="5">
        <f ca="1">IF((M268&lt;&gt;Inputs!$D$13),IF($C$4&gt;'Invoice Tracker'!K268+Inputs!$G$22,1,0),0)</f>
        <v>1</v>
      </c>
      <c r="V268" s="14">
        <v>0</v>
      </c>
      <c r="W268" s="5">
        <f t="shared" ca="1" si="37"/>
        <v>1</v>
      </c>
      <c r="X268" s="1">
        <f ca="1">IF((M268&lt;&gt;Inputs!$D$13),IF($C$4&gt;'Invoice Tracker'!K268+Inputs!$G$23,1,0),0)</f>
        <v>1</v>
      </c>
      <c r="Y268" s="14">
        <v>0</v>
      </c>
      <c r="Z268" s="5">
        <f t="shared" ca="1" si="38"/>
        <v>1</v>
      </c>
      <c r="AA268" s="1">
        <f ca="1">IF((M268&lt;&gt;Inputs!$D$13),IF($C$4&gt;'Invoice Tracker'!K268+Inputs!$G$24,1,0),0)</f>
        <v>1</v>
      </c>
      <c r="AB268" s="14">
        <v>0</v>
      </c>
      <c r="AC268" s="5">
        <f t="shared" ca="1" si="39"/>
        <v>1</v>
      </c>
      <c r="AD268" s="1">
        <f ca="1">IF((M268&lt;&gt;Inputs!$D$13),IF($C$4&gt;'Invoice Tracker'!K268+Inputs!$G$25,1,0),0)</f>
        <v>1</v>
      </c>
      <c r="AE268" s="14">
        <v>0</v>
      </c>
      <c r="AF268" s="5">
        <f t="shared" ca="1" si="40"/>
        <v>1</v>
      </c>
      <c r="AG268" s="1">
        <f ca="1">IF((M268&lt;&gt;Inputs!$D$13),IF($C$4&gt;'Invoice Tracker'!K268+Inputs!$G$26,1,0),0)</f>
        <v>1</v>
      </c>
      <c r="AH268" s="14">
        <v>0</v>
      </c>
      <c r="AI268" s="5">
        <f t="shared" ca="1" si="41"/>
        <v>1</v>
      </c>
      <c r="AJ268" s="1">
        <f ca="1">IF((M268&lt;&gt;Inputs!$D$13),IF($C$4&gt;'Invoice Tracker'!K268+Inputs!$G$27,1,0),0)</f>
        <v>1</v>
      </c>
      <c r="AK268" s="14">
        <v>0</v>
      </c>
      <c r="AL268" s="5">
        <f t="shared" ca="1" si="42"/>
        <v>1</v>
      </c>
    </row>
    <row r="269" spans="2:38" x14ac:dyDescent="0.2">
      <c r="B269" s="31" t="s">
        <v>42</v>
      </c>
      <c r="C269" s="32" t="s">
        <v>240</v>
      </c>
      <c r="D269" s="33" t="s">
        <v>42</v>
      </c>
      <c r="E269" s="31" t="s">
        <v>42</v>
      </c>
      <c r="F269" s="31" t="s">
        <v>42</v>
      </c>
      <c r="G269" s="13">
        <v>0</v>
      </c>
      <c r="H269" s="13">
        <v>0</v>
      </c>
      <c r="I269" s="14" t="s">
        <v>7</v>
      </c>
      <c r="J269" s="15"/>
      <c r="K269" s="15"/>
      <c r="L269" s="4" t="str">
        <f>IF(H269&lt;&gt;0,IF(Q269&gt;0,IF($C$4&gt;K269,Inputs!$D$7,Inputs!$D$8),Inputs!$D$9),"-")</f>
        <v>-</v>
      </c>
      <c r="M269" s="4" t="str">
        <f>IF(H269&lt;&gt;0,IF(O269=0,Inputs!$D$11,IF(AND(O269&gt;0,O269&lt;Q269),Inputs!$D$12,Inputs!$D$13)),"-")</f>
        <v>-</v>
      </c>
      <c r="N269" s="14" t="s">
        <v>199</v>
      </c>
      <c r="O269" s="13">
        <v>0</v>
      </c>
      <c r="P269" s="13" t="s">
        <v>42</v>
      </c>
      <c r="Q269" s="2">
        <f t="shared" si="36"/>
        <v>0</v>
      </c>
      <c r="R269" s="6" t="str">
        <f>IF(H269&lt;&gt;0,IF(M269&lt;&gt;Inputs!$D$13,$C$4-J269,"-"),"-")</f>
        <v>-</v>
      </c>
      <c r="S269" s="6" t="str">
        <f ca="1">IF(AND(H269&lt;&gt;0,K269&lt;$C$4),IF(M269&lt;&gt;Inputs!$D$13,$C$4-K269,"-"),"-")</f>
        <v>-</v>
      </c>
      <c r="T269" s="6" t="str">
        <f>IF(M269=Inputs!$D$9,'Invoice Tracker'!P269-'Invoice Tracker'!K269,"-")</f>
        <v>-</v>
      </c>
      <c r="U269" s="5">
        <f ca="1">IF((M269&lt;&gt;Inputs!$D$13),IF($C$4&gt;'Invoice Tracker'!K269+Inputs!$G$22,1,0),0)</f>
        <v>1</v>
      </c>
      <c r="V269" s="14">
        <v>0</v>
      </c>
      <c r="W269" s="5">
        <f t="shared" ca="1" si="37"/>
        <v>1</v>
      </c>
      <c r="X269" s="1">
        <f ca="1">IF((M269&lt;&gt;Inputs!$D$13),IF($C$4&gt;'Invoice Tracker'!K269+Inputs!$G$23,1,0),0)</f>
        <v>1</v>
      </c>
      <c r="Y269" s="14">
        <v>0</v>
      </c>
      <c r="Z269" s="5">
        <f t="shared" ca="1" si="38"/>
        <v>1</v>
      </c>
      <c r="AA269" s="1">
        <f ca="1">IF((M269&lt;&gt;Inputs!$D$13),IF($C$4&gt;'Invoice Tracker'!K269+Inputs!$G$24,1,0),0)</f>
        <v>1</v>
      </c>
      <c r="AB269" s="14">
        <v>0</v>
      </c>
      <c r="AC269" s="5">
        <f t="shared" ca="1" si="39"/>
        <v>1</v>
      </c>
      <c r="AD269" s="1">
        <f ca="1">IF((M269&lt;&gt;Inputs!$D$13),IF($C$4&gt;'Invoice Tracker'!K269+Inputs!$G$25,1,0),0)</f>
        <v>1</v>
      </c>
      <c r="AE269" s="14">
        <v>0</v>
      </c>
      <c r="AF269" s="5">
        <f t="shared" ca="1" si="40"/>
        <v>1</v>
      </c>
      <c r="AG269" s="1">
        <f ca="1">IF((M269&lt;&gt;Inputs!$D$13),IF($C$4&gt;'Invoice Tracker'!K269+Inputs!$G$26,1,0),0)</f>
        <v>1</v>
      </c>
      <c r="AH269" s="14">
        <v>0</v>
      </c>
      <c r="AI269" s="5">
        <f t="shared" ca="1" si="41"/>
        <v>1</v>
      </c>
      <c r="AJ269" s="1">
        <f ca="1">IF((M269&lt;&gt;Inputs!$D$13),IF($C$4&gt;'Invoice Tracker'!K269+Inputs!$G$27,1,0),0)</f>
        <v>1</v>
      </c>
      <c r="AK269" s="14">
        <v>0</v>
      </c>
      <c r="AL269" s="5">
        <f t="shared" ca="1" si="42"/>
        <v>1</v>
      </c>
    </row>
    <row r="270" spans="2:38" x14ac:dyDescent="0.2">
      <c r="B270" s="31" t="s">
        <v>42</v>
      </c>
      <c r="C270" s="32" t="s">
        <v>240</v>
      </c>
      <c r="D270" s="33" t="s">
        <v>42</v>
      </c>
      <c r="E270" s="31" t="s">
        <v>42</v>
      </c>
      <c r="F270" s="31" t="s">
        <v>42</v>
      </c>
      <c r="G270" s="13">
        <v>0</v>
      </c>
      <c r="H270" s="13">
        <v>0</v>
      </c>
      <c r="I270" s="14" t="s">
        <v>7</v>
      </c>
      <c r="J270" s="15"/>
      <c r="K270" s="15"/>
      <c r="L270" s="4" t="str">
        <f>IF(H270&lt;&gt;0,IF(Q270&gt;0,IF($C$4&gt;K270,Inputs!$D$7,Inputs!$D$8),Inputs!$D$9),"-")</f>
        <v>-</v>
      </c>
      <c r="M270" s="4" t="str">
        <f>IF(H270&lt;&gt;0,IF(O270=0,Inputs!$D$11,IF(AND(O270&gt;0,O270&lt;Q270),Inputs!$D$12,Inputs!$D$13)),"-")</f>
        <v>-</v>
      </c>
      <c r="N270" s="14" t="s">
        <v>199</v>
      </c>
      <c r="O270" s="13">
        <v>0</v>
      </c>
      <c r="P270" s="13" t="s">
        <v>42</v>
      </c>
      <c r="Q270" s="2">
        <f t="shared" si="36"/>
        <v>0</v>
      </c>
      <c r="R270" s="6" t="str">
        <f>IF(H270&lt;&gt;0,IF(M270&lt;&gt;Inputs!$D$13,$C$4-J270,"-"),"-")</f>
        <v>-</v>
      </c>
      <c r="S270" s="6" t="str">
        <f ca="1">IF(AND(H270&lt;&gt;0,K270&lt;$C$4),IF(M270&lt;&gt;Inputs!$D$13,$C$4-K270,"-"),"-")</f>
        <v>-</v>
      </c>
      <c r="T270" s="6" t="str">
        <f>IF(M270=Inputs!$D$9,'Invoice Tracker'!P270-'Invoice Tracker'!K270,"-")</f>
        <v>-</v>
      </c>
      <c r="U270" s="5">
        <f ca="1">IF((M270&lt;&gt;Inputs!$D$13),IF($C$4&gt;'Invoice Tracker'!K270+Inputs!$G$22,1,0),0)</f>
        <v>1</v>
      </c>
      <c r="V270" s="14">
        <v>0</v>
      </c>
      <c r="W270" s="5">
        <f t="shared" ca="1" si="37"/>
        <v>1</v>
      </c>
      <c r="X270" s="1">
        <f ca="1">IF((M270&lt;&gt;Inputs!$D$13),IF($C$4&gt;'Invoice Tracker'!K270+Inputs!$G$23,1,0),0)</f>
        <v>1</v>
      </c>
      <c r="Y270" s="14">
        <v>0</v>
      </c>
      <c r="Z270" s="5">
        <f t="shared" ca="1" si="38"/>
        <v>1</v>
      </c>
      <c r="AA270" s="1">
        <f ca="1">IF((M270&lt;&gt;Inputs!$D$13),IF($C$4&gt;'Invoice Tracker'!K270+Inputs!$G$24,1,0),0)</f>
        <v>1</v>
      </c>
      <c r="AB270" s="14">
        <v>0</v>
      </c>
      <c r="AC270" s="5">
        <f t="shared" ca="1" si="39"/>
        <v>1</v>
      </c>
      <c r="AD270" s="1">
        <f ca="1">IF((M270&lt;&gt;Inputs!$D$13),IF($C$4&gt;'Invoice Tracker'!K270+Inputs!$G$25,1,0),0)</f>
        <v>1</v>
      </c>
      <c r="AE270" s="14">
        <v>0</v>
      </c>
      <c r="AF270" s="5">
        <f t="shared" ca="1" si="40"/>
        <v>1</v>
      </c>
      <c r="AG270" s="1">
        <f ca="1">IF((M270&lt;&gt;Inputs!$D$13),IF($C$4&gt;'Invoice Tracker'!K270+Inputs!$G$26,1,0),0)</f>
        <v>1</v>
      </c>
      <c r="AH270" s="14">
        <v>0</v>
      </c>
      <c r="AI270" s="5">
        <f t="shared" ca="1" si="41"/>
        <v>1</v>
      </c>
      <c r="AJ270" s="1">
        <f ca="1">IF((M270&lt;&gt;Inputs!$D$13),IF($C$4&gt;'Invoice Tracker'!K270+Inputs!$G$27,1,0),0)</f>
        <v>1</v>
      </c>
      <c r="AK270" s="14">
        <v>0</v>
      </c>
      <c r="AL270" s="5">
        <f t="shared" ca="1" si="42"/>
        <v>1</v>
      </c>
    </row>
    <row r="271" spans="2:38" x14ac:dyDescent="0.2">
      <c r="B271" s="31" t="s">
        <v>42</v>
      </c>
      <c r="C271" s="32" t="s">
        <v>240</v>
      </c>
      <c r="D271" s="33" t="s">
        <v>42</v>
      </c>
      <c r="E271" s="31" t="s">
        <v>42</v>
      </c>
      <c r="F271" s="31" t="s">
        <v>42</v>
      </c>
      <c r="G271" s="13">
        <v>0</v>
      </c>
      <c r="H271" s="13">
        <v>0</v>
      </c>
      <c r="I271" s="14" t="s">
        <v>7</v>
      </c>
      <c r="J271" s="15"/>
      <c r="K271" s="15"/>
      <c r="L271" s="4" t="str">
        <f>IF(H271&lt;&gt;0,IF(Q271&gt;0,IF($C$4&gt;K271,Inputs!$D$7,Inputs!$D$8),Inputs!$D$9),"-")</f>
        <v>-</v>
      </c>
      <c r="M271" s="4" t="str">
        <f>IF(H271&lt;&gt;0,IF(O271=0,Inputs!$D$11,IF(AND(O271&gt;0,O271&lt;Q271),Inputs!$D$12,Inputs!$D$13)),"-")</f>
        <v>-</v>
      </c>
      <c r="N271" s="14" t="s">
        <v>199</v>
      </c>
      <c r="O271" s="13">
        <v>0</v>
      </c>
      <c r="P271" s="13" t="s">
        <v>42</v>
      </c>
      <c r="Q271" s="2">
        <f t="shared" si="36"/>
        <v>0</v>
      </c>
      <c r="R271" s="6" t="str">
        <f>IF(H271&lt;&gt;0,IF(M271&lt;&gt;Inputs!$D$13,$C$4-J271,"-"),"-")</f>
        <v>-</v>
      </c>
      <c r="S271" s="6" t="str">
        <f ca="1">IF(AND(H271&lt;&gt;0,K271&lt;$C$4),IF(M271&lt;&gt;Inputs!$D$13,$C$4-K271,"-"),"-")</f>
        <v>-</v>
      </c>
      <c r="T271" s="6" t="str">
        <f>IF(M271=Inputs!$D$9,'Invoice Tracker'!P271-'Invoice Tracker'!K271,"-")</f>
        <v>-</v>
      </c>
      <c r="U271" s="5">
        <f ca="1">IF((M271&lt;&gt;Inputs!$D$13),IF($C$4&gt;'Invoice Tracker'!K271+Inputs!$G$22,1,0),0)</f>
        <v>1</v>
      </c>
      <c r="V271" s="14">
        <v>0</v>
      </c>
      <c r="W271" s="5">
        <f t="shared" ca="1" si="37"/>
        <v>1</v>
      </c>
      <c r="X271" s="1">
        <f ca="1">IF((M271&lt;&gt;Inputs!$D$13),IF($C$4&gt;'Invoice Tracker'!K271+Inputs!$G$23,1,0),0)</f>
        <v>1</v>
      </c>
      <c r="Y271" s="14">
        <v>0</v>
      </c>
      <c r="Z271" s="5">
        <f t="shared" ca="1" si="38"/>
        <v>1</v>
      </c>
      <c r="AA271" s="1">
        <f ca="1">IF((M271&lt;&gt;Inputs!$D$13),IF($C$4&gt;'Invoice Tracker'!K271+Inputs!$G$24,1,0),0)</f>
        <v>1</v>
      </c>
      <c r="AB271" s="14">
        <v>0</v>
      </c>
      <c r="AC271" s="5">
        <f t="shared" ca="1" si="39"/>
        <v>1</v>
      </c>
      <c r="AD271" s="1">
        <f ca="1">IF((M271&lt;&gt;Inputs!$D$13),IF($C$4&gt;'Invoice Tracker'!K271+Inputs!$G$25,1,0),0)</f>
        <v>1</v>
      </c>
      <c r="AE271" s="14">
        <v>0</v>
      </c>
      <c r="AF271" s="5">
        <f t="shared" ca="1" si="40"/>
        <v>1</v>
      </c>
      <c r="AG271" s="1">
        <f ca="1">IF((M271&lt;&gt;Inputs!$D$13),IF($C$4&gt;'Invoice Tracker'!K271+Inputs!$G$26,1,0),0)</f>
        <v>1</v>
      </c>
      <c r="AH271" s="14">
        <v>0</v>
      </c>
      <c r="AI271" s="5">
        <f t="shared" ca="1" si="41"/>
        <v>1</v>
      </c>
      <c r="AJ271" s="1">
        <f ca="1">IF((M271&lt;&gt;Inputs!$D$13),IF($C$4&gt;'Invoice Tracker'!K271+Inputs!$G$27,1,0),0)</f>
        <v>1</v>
      </c>
      <c r="AK271" s="14">
        <v>0</v>
      </c>
      <c r="AL271" s="5">
        <f t="shared" ca="1" si="42"/>
        <v>1</v>
      </c>
    </row>
    <row r="272" spans="2:38" x14ac:dyDescent="0.2">
      <c r="B272" s="31" t="s">
        <v>42</v>
      </c>
      <c r="C272" s="32" t="s">
        <v>240</v>
      </c>
      <c r="D272" s="33" t="s">
        <v>42</v>
      </c>
      <c r="E272" s="31" t="s">
        <v>42</v>
      </c>
      <c r="F272" s="31" t="s">
        <v>42</v>
      </c>
      <c r="G272" s="13">
        <v>0</v>
      </c>
      <c r="H272" s="13">
        <v>0</v>
      </c>
      <c r="I272" s="14" t="s">
        <v>7</v>
      </c>
      <c r="J272" s="15"/>
      <c r="K272" s="15"/>
      <c r="L272" s="4" t="str">
        <f>IF(H272&lt;&gt;0,IF(Q272&gt;0,IF($C$4&gt;K272,Inputs!$D$7,Inputs!$D$8),Inputs!$D$9),"-")</f>
        <v>-</v>
      </c>
      <c r="M272" s="4" t="str">
        <f>IF(H272&lt;&gt;0,IF(O272=0,Inputs!$D$11,IF(AND(O272&gt;0,O272&lt;Q272),Inputs!$D$12,Inputs!$D$13)),"-")</f>
        <v>-</v>
      </c>
      <c r="N272" s="14" t="s">
        <v>199</v>
      </c>
      <c r="O272" s="13">
        <v>0</v>
      </c>
      <c r="P272" s="13" t="s">
        <v>42</v>
      </c>
      <c r="Q272" s="2">
        <f t="shared" si="36"/>
        <v>0</v>
      </c>
      <c r="R272" s="6" t="str">
        <f>IF(H272&lt;&gt;0,IF(M272&lt;&gt;Inputs!$D$13,$C$4-J272,"-"),"-")</f>
        <v>-</v>
      </c>
      <c r="S272" s="6" t="str">
        <f ca="1">IF(AND(H272&lt;&gt;0,K272&lt;$C$4),IF(M272&lt;&gt;Inputs!$D$13,$C$4-K272,"-"),"-")</f>
        <v>-</v>
      </c>
      <c r="T272" s="6" t="str">
        <f>IF(M272=Inputs!$D$9,'Invoice Tracker'!P272-'Invoice Tracker'!K272,"-")</f>
        <v>-</v>
      </c>
      <c r="U272" s="5">
        <f ca="1">IF((M272&lt;&gt;Inputs!$D$13),IF($C$4&gt;'Invoice Tracker'!K272+Inputs!$G$22,1,0),0)</f>
        <v>1</v>
      </c>
      <c r="V272" s="14">
        <v>0</v>
      </c>
      <c r="W272" s="5">
        <f t="shared" ca="1" si="37"/>
        <v>1</v>
      </c>
      <c r="X272" s="1">
        <f ca="1">IF((M272&lt;&gt;Inputs!$D$13),IF($C$4&gt;'Invoice Tracker'!K272+Inputs!$G$23,1,0),0)</f>
        <v>1</v>
      </c>
      <c r="Y272" s="14">
        <v>0</v>
      </c>
      <c r="Z272" s="5">
        <f t="shared" ca="1" si="38"/>
        <v>1</v>
      </c>
      <c r="AA272" s="1">
        <f ca="1">IF((M272&lt;&gt;Inputs!$D$13),IF($C$4&gt;'Invoice Tracker'!K272+Inputs!$G$24,1,0),0)</f>
        <v>1</v>
      </c>
      <c r="AB272" s="14">
        <v>0</v>
      </c>
      <c r="AC272" s="5">
        <f t="shared" ca="1" si="39"/>
        <v>1</v>
      </c>
      <c r="AD272" s="1">
        <f ca="1">IF((M272&lt;&gt;Inputs!$D$13),IF($C$4&gt;'Invoice Tracker'!K272+Inputs!$G$25,1,0),0)</f>
        <v>1</v>
      </c>
      <c r="AE272" s="14">
        <v>0</v>
      </c>
      <c r="AF272" s="5">
        <f t="shared" ca="1" si="40"/>
        <v>1</v>
      </c>
      <c r="AG272" s="1">
        <f ca="1">IF((M272&lt;&gt;Inputs!$D$13),IF($C$4&gt;'Invoice Tracker'!K272+Inputs!$G$26,1,0),0)</f>
        <v>1</v>
      </c>
      <c r="AH272" s="14">
        <v>0</v>
      </c>
      <c r="AI272" s="5">
        <f t="shared" ca="1" si="41"/>
        <v>1</v>
      </c>
      <c r="AJ272" s="1">
        <f ca="1">IF((M272&lt;&gt;Inputs!$D$13),IF($C$4&gt;'Invoice Tracker'!K272+Inputs!$G$27,1,0),0)</f>
        <v>1</v>
      </c>
      <c r="AK272" s="14">
        <v>0</v>
      </c>
      <c r="AL272" s="5">
        <f t="shared" ca="1" si="42"/>
        <v>1</v>
      </c>
    </row>
    <row r="273" spans="2:38" x14ac:dyDescent="0.2">
      <c r="B273" s="31" t="s">
        <v>42</v>
      </c>
      <c r="C273" s="32" t="s">
        <v>240</v>
      </c>
      <c r="D273" s="33" t="s">
        <v>42</v>
      </c>
      <c r="E273" s="31" t="s">
        <v>42</v>
      </c>
      <c r="F273" s="31" t="s">
        <v>42</v>
      </c>
      <c r="G273" s="13">
        <v>0</v>
      </c>
      <c r="H273" s="13">
        <v>0</v>
      </c>
      <c r="I273" s="14" t="s">
        <v>7</v>
      </c>
      <c r="J273" s="15"/>
      <c r="K273" s="15"/>
      <c r="L273" s="4" t="str">
        <f>IF(H273&lt;&gt;0,IF(Q273&gt;0,IF($C$4&gt;K273,Inputs!$D$7,Inputs!$D$8),Inputs!$D$9),"-")</f>
        <v>-</v>
      </c>
      <c r="M273" s="4" t="str">
        <f>IF(H273&lt;&gt;0,IF(O273=0,Inputs!$D$11,IF(AND(O273&gt;0,O273&lt;Q273),Inputs!$D$12,Inputs!$D$13)),"-")</f>
        <v>-</v>
      </c>
      <c r="N273" s="14" t="s">
        <v>199</v>
      </c>
      <c r="O273" s="13">
        <v>0</v>
      </c>
      <c r="P273" s="13" t="s">
        <v>42</v>
      </c>
      <c r="Q273" s="2">
        <f t="shared" si="36"/>
        <v>0</v>
      </c>
      <c r="R273" s="6" t="str">
        <f>IF(H273&lt;&gt;0,IF(M273&lt;&gt;Inputs!$D$13,$C$4-J273,"-"),"-")</f>
        <v>-</v>
      </c>
      <c r="S273" s="6" t="str">
        <f ca="1">IF(AND(H273&lt;&gt;0,K273&lt;$C$4),IF(M273&lt;&gt;Inputs!$D$13,$C$4-K273,"-"),"-")</f>
        <v>-</v>
      </c>
      <c r="T273" s="6" t="str">
        <f>IF(M273=Inputs!$D$9,'Invoice Tracker'!P273-'Invoice Tracker'!K273,"-")</f>
        <v>-</v>
      </c>
      <c r="U273" s="5">
        <f ca="1">IF((M273&lt;&gt;Inputs!$D$13),IF($C$4&gt;'Invoice Tracker'!K273+Inputs!$G$22,1,0),0)</f>
        <v>1</v>
      </c>
      <c r="V273" s="14">
        <v>0</v>
      </c>
      <c r="W273" s="5">
        <f t="shared" ca="1" si="37"/>
        <v>1</v>
      </c>
      <c r="X273" s="1">
        <f ca="1">IF((M273&lt;&gt;Inputs!$D$13),IF($C$4&gt;'Invoice Tracker'!K273+Inputs!$G$23,1,0),0)</f>
        <v>1</v>
      </c>
      <c r="Y273" s="14">
        <v>0</v>
      </c>
      <c r="Z273" s="5">
        <f t="shared" ca="1" si="38"/>
        <v>1</v>
      </c>
      <c r="AA273" s="1">
        <f ca="1">IF((M273&lt;&gt;Inputs!$D$13),IF($C$4&gt;'Invoice Tracker'!K273+Inputs!$G$24,1,0),0)</f>
        <v>1</v>
      </c>
      <c r="AB273" s="14">
        <v>0</v>
      </c>
      <c r="AC273" s="5">
        <f t="shared" ca="1" si="39"/>
        <v>1</v>
      </c>
      <c r="AD273" s="1">
        <f ca="1">IF((M273&lt;&gt;Inputs!$D$13),IF($C$4&gt;'Invoice Tracker'!K273+Inputs!$G$25,1,0),0)</f>
        <v>1</v>
      </c>
      <c r="AE273" s="14">
        <v>0</v>
      </c>
      <c r="AF273" s="5">
        <f t="shared" ca="1" si="40"/>
        <v>1</v>
      </c>
      <c r="AG273" s="1">
        <f ca="1">IF((M273&lt;&gt;Inputs!$D$13),IF($C$4&gt;'Invoice Tracker'!K273+Inputs!$G$26,1,0),0)</f>
        <v>1</v>
      </c>
      <c r="AH273" s="14">
        <v>0</v>
      </c>
      <c r="AI273" s="5">
        <f t="shared" ca="1" si="41"/>
        <v>1</v>
      </c>
      <c r="AJ273" s="1">
        <f ca="1">IF((M273&lt;&gt;Inputs!$D$13),IF($C$4&gt;'Invoice Tracker'!K273+Inputs!$G$27,1,0),0)</f>
        <v>1</v>
      </c>
      <c r="AK273" s="14">
        <v>0</v>
      </c>
      <c r="AL273" s="5">
        <f t="shared" ca="1" si="42"/>
        <v>1</v>
      </c>
    </row>
    <row r="274" spans="2:38" x14ac:dyDescent="0.2">
      <c r="B274" s="31" t="s">
        <v>42</v>
      </c>
      <c r="C274" s="32" t="s">
        <v>240</v>
      </c>
      <c r="D274" s="33" t="s">
        <v>42</v>
      </c>
      <c r="E274" s="31" t="s">
        <v>42</v>
      </c>
      <c r="F274" s="31" t="s">
        <v>42</v>
      </c>
      <c r="G274" s="13">
        <v>0</v>
      </c>
      <c r="H274" s="13">
        <v>0</v>
      </c>
      <c r="I274" s="14" t="s">
        <v>7</v>
      </c>
      <c r="J274" s="15"/>
      <c r="K274" s="15"/>
      <c r="L274" s="4" t="str">
        <f>IF(H274&lt;&gt;0,IF(Q274&gt;0,IF($C$4&gt;K274,Inputs!$D$7,Inputs!$D$8),Inputs!$D$9),"-")</f>
        <v>-</v>
      </c>
      <c r="M274" s="4" t="str">
        <f>IF(H274&lt;&gt;0,IF(O274=0,Inputs!$D$11,IF(AND(O274&gt;0,O274&lt;Q274),Inputs!$D$12,Inputs!$D$13)),"-")</f>
        <v>-</v>
      </c>
      <c r="N274" s="14" t="s">
        <v>199</v>
      </c>
      <c r="O274" s="13">
        <v>0</v>
      </c>
      <c r="P274" s="13" t="s">
        <v>42</v>
      </c>
      <c r="Q274" s="2">
        <f t="shared" si="36"/>
        <v>0</v>
      </c>
      <c r="R274" s="6" t="str">
        <f>IF(H274&lt;&gt;0,IF(M274&lt;&gt;Inputs!$D$13,$C$4-J274,"-"),"-")</f>
        <v>-</v>
      </c>
      <c r="S274" s="6" t="str">
        <f ca="1">IF(AND(H274&lt;&gt;0,K274&lt;$C$4),IF(M274&lt;&gt;Inputs!$D$13,$C$4-K274,"-"),"-")</f>
        <v>-</v>
      </c>
      <c r="T274" s="6" t="str">
        <f>IF(M274=Inputs!$D$9,'Invoice Tracker'!P274-'Invoice Tracker'!K274,"-")</f>
        <v>-</v>
      </c>
      <c r="U274" s="5">
        <f ca="1">IF((M274&lt;&gt;Inputs!$D$13),IF($C$4&gt;'Invoice Tracker'!K274+Inputs!$G$22,1,0),0)</f>
        <v>1</v>
      </c>
      <c r="V274" s="14">
        <v>0</v>
      </c>
      <c r="W274" s="5">
        <f t="shared" ca="1" si="37"/>
        <v>1</v>
      </c>
      <c r="X274" s="1">
        <f ca="1">IF((M274&lt;&gt;Inputs!$D$13),IF($C$4&gt;'Invoice Tracker'!K274+Inputs!$G$23,1,0),0)</f>
        <v>1</v>
      </c>
      <c r="Y274" s="14">
        <v>0</v>
      </c>
      <c r="Z274" s="5">
        <f t="shared" ca="1" si="38"/>
        <v>1</v>
      </c>
      <c r="AA274" s="1">
        <f ca="1">IF((M274&lt;&gt;Inputs!$D$13),IF($C$4&gt;'Invoice Tracker'!K274+Inputs!$G$24,1,0),0)</f>
        <v>1</v>
      </c>
      <c r="AB274" s="14">
        <v>0</v>
      </c>
      <c r="AC274" s="5">
        <f t="shared" ca="1" si="39"/>
        <v>1</v>
      </c>
      <c r="AD274" s="1">
        <f ca="1">IF((M274&lt;&gt;Inputs!$D$13),IF($C$4&gt;'Invoice Tracker'!K274+Inputs!$G$25,1,0),0)</f>
        <v>1</v>
      </c>
      <c r="AE274" s="14">
        <v>0</v>
      </c>
      <c r="AF274" s="5">
        <f t="shared" ca="1" si="40"/>
        <v>1</v>
      </c>
      <c r="AG274" s="1">
        <f ca="1">IF((M274&lt;&gt;Inputs!$D$13),IF($C$4&gt;'Invoice Tracker'!K274+Inputs!$G$26,1,0),0)</f>
        <v>1</v>
      </c>
      <c r="AH274" s="14">
        <v>0</v>
      </c>
      <c r="AI274" s="5">
        <f t="shared" ca="1" si="41"/>
        <v>1</v>
      </c>
      <c r="AJ274" s="1">
        <f ca="1">IF((M274&lt;&gt;Inputs!$D$13),IF($C$4&gt;'Invoice Tracker'!K274+Inputs!$G$27,1,0),0)</f>
        <v>1</v>
      </c>
      <c r="AK274" s="14">
        <v>0</v>
      </c>
      <c r="AL274" s="5">
        <f t="shared" ca="1" si="42"/>
        <v>1</v>
      </c>
    </row>
    <row r="275" spans="2:38" x14ac:dyDescent="0.2">
      <c r="B275" s="31" t="s">
        <v>42</v>
      </c>
      <c r="C275" s="32" t="s">
        <v>240</v>
      </c>
      <c r="D275" s="33" t="s">
        <v>42</v>
      </c>
      <c r="E275" s="31" t="s">
        <v>42</v>
      </c>
      <c r="F275" s="31" t="s">
        <v>42</v>
      </c>
      <c r="G275" s="13">
        <v>0</v>
      </c>
      <c r="H275" s="13">
        <v>0</v>
      </c>
      <c r="I275" s="14" t="s">
        <v>7</v>
      </c>
      <c r="J275" s="15"/>
      <c r="K275" s="15"/>
      <c r="L275" s="4" t="str">
        <f>IF(H275&lt;&gt;0,IF(Q275&gt;0,IF($C$4&gt;K275,Inputs!$D$7,Inputs!$D$8),Inputs!$D$9),"-")</f>
        <v>-</v>
      </c>
      <c r="M275" s="4" t="str">
        <f>IF(H275&lt;&gt;0,IF(O275=0,Inputs!$D$11,IF(AND(O275&gt;0,O275&lt;Q275),Inputs!$D$12,Inputs!$D$13)),"-")</f>
        <v>-</v>
      </c>
      <c r="N275" s="14" t="s">
        <v>199</v>
      </c>
      <c r="O275" s="13">
        <v>0</v>
      </c>
      <c r="P275" s="13" t="s">
        <v>42</v>
      </c>
      <c r="Q275" s="2">
        <f t="shared" si="36"/>
        <v>0</v>
      </c>
      <c r="R275" s="6" t="str">
        <f>IF(H275&lt;&gt;0,IF(M275&lt;&gt;Inputs!$D$13,$C$4-J275,"-"),"-")</f>
        <v>-</v>
      </c>
      <c r="S275" s="6" t="str">
        <f ca="1">IF(AND(H275&lt;&gt;0,K275&lt;$C$4),IF(M275&lt;&gt;Inputs!$D$13,$C$4-K275,"-"),"-")</f>
        <v>-</v>
      </c>
      <c r="T275" s="6" t="str">
        <f>IF(M275=Inputs!$D$9,'Invoice Tracker'!P275-'Invoice Tracker'!K275,"-")</f>
        <v>-</v>
      </c>
      <c r="U275" s="5">
        <f ca="1">IF((M275&lt;&gt;Inputs!$D$13),IF($C$4&gt;'Invoice Tracker'!K275+Inputs!$G$22,1,0),0)</f>
        <v>1</v>
      </c>
      <c r="V275" s="14">
        <v>0</v>
      </c>
      <c r="W275" s="5">
        <f t="shared" ca="1" si="37"/>
        <v>1</v>
      </c>
      <c r="X275" s="1">
        <f ca="1">IF((M275&lt;&gt;Inputs!$D$13),IF($C$4&gt;'Invoice Tracker'!K275+Inputs!$G$23,1,0),0)</f>
        <v>1</v>
      </c>
      <c r="Y275" s="14">
        <v>0</v>
      </c>
      <c r="Z275" s="5">
        <f t="shared" ca="1" si="38"/>
        <v>1</v>
      </c>
      <c r="AA275" s="1">
        <f ca="1">IF((M275&lt;&gt;Inputs!$D$13),IF($C$4&gt;'Invoice Tracker'!K275+Inputs!$G$24,1,0),0)</f>
        <v>1</v>
      </c>
      <c r="AB275" s="14">
        <v>0</v>
      </c>
      <c r="AC275" s="5">
        <f t="shared" ca="1" si="39"/>
        <v>1</v>
      </c>
      <c r="AD275" s="1">
        <f ca="1">IF((M275&lt;&gt;Inputs!$D$13),IF($C$4&gt;'Invoice Tracker'!K275+Inputs!$G$25,1,0),0)</f>
        <v>1</v>
      </c>
      <c r="AE275" s="14">
        <v>0</v>
      </c>
      <c r="AF275" s="5">
        <f t="shared" ca="1" si="40"/>
        <v>1</v>
      </c>
      <c r="AG275" s="1">
        <f ca="1">IF((M275&lt;&gt;Inputs!$D$13),IF($C$4&gt;'Invoice Tracker'!K275+Inputs!$G$26,1,0),0)</f>
        <v>1</v>
      </c>
      <c r="AH275" s="14">
        <v>0</v>
      </c>
      <c r="AI275" s="5">
        <f t="shared" ca="1" si="41"/>
        <v>1</v>
      </c>
      <c r="AJ275" s="1">
        <f ca="1">IF((M275&lt;&gt;Inputs!$D$13),IF($C$4&gt;'Invoice Tracker'!K275+Inputs!$G$27,1,0),0)</f>
        <v>1</v>
      </c>
      <c r="AK275" s="14">
        <v>0</v>
      </c>
      <c r="AL275" s="5">
        <f t="shared" ca="1" si="42"/>
        <v>1</v>
      </c>
    </row>
    <row r="276" spans="2:38" x14ac:dyDescent="0.2">
      <c r="B276" s="31" t="s">
        <v>42</v>
      </c>
      <c r="C276" s="32" t="s">
        <v>240</v>
      </c>
      <c r="D276" s="33" t="s">
        <v>42</v>
      </c>
      <c r="E276" s="31" t="s">
        <v>42</v>
      </c>
      <c r="F276" s="31" t="s">
        <v>42</v>
      </c>
      <c r="G276" s="13">
        <v>0</v>
      </c>
      <c r="H276" s="13">
        <v>0</v>
      </c>
      <c r="I276" s="14" t="s">
        <v>7</v>
      </c>
      <c r="J276" s="15"/>
      <c r="K276" s="15"/>
      <c r="L276" s="4" t="str">
        <f>IF(H276&lt;&gt;0,IF(Q276&gt;0,IF($C$4&gt;K276,Inputs!$D$7,Inputs!$D$8),Inputs!$D$9),"-")</f>
        <v>-</v>
      </c>
      <c r="M276" s="4" t="str">
        <f>IF(H276&lt;&gt;0,IF(O276=0,Inputs!$D$11,IF(AND(O276&gt;0,O276&lt;Q276),Inputs!$D$12,Inputs!$D$13)),"-")</f>
        <v>-</v>
      </c>
      <c r="N276" s="14" t="s">
        <v>199</v>
      </c>
      <c r="O276" s="13">
        <v>0</v>
      </c>
      <c r="P276" s="13" t="s">
        <v>42</v>
      </c>
      <c r="Q276" s="2">
        <f t="shared" si="36"/>
        <v>0</v>
      </c>
      <c r="R276" s="6" t="str">
        <f>IF(H276&lt;&gt;0,IF(M276&lt;&gt;Inputs!$D$13,$C$4-J276,"-"),"-")</f>
        <v>-</v>
      </c>
      <c r="S276" s="6" t="str">
        <f ca="1">IF(AND(H276&lt;&gt;0,K276&lt;$C$4),IF(M276&lt;&gt;Inputs!$D$13,$C$4-K276,"-"),"-")</f>
        <v>-</v>
      </c>
      <c r="T276" s="6" t="str">
        <f>IF(M276=Inputs!$D$9,'Invoice Tracker'!P276-'Invoice Tracker'!K276,"-")</f>
        <v>-</v>
      </c>
      <c r="U276" s="5">
        <f ca="1">IF((M276&lt;&gt;Inputs!$D$13),IF($C$4&gt;'Invoice Tracker'!K276+Inputs!$G$22,1,0),0)</f>
        <v>1</v>
      </c>
      <c r="V276" s="14">
        <v>0</v>
      </c>
      <c r="W276" s="5">
        <f t="shared" ca="1" si="37"/>
        <v>1</v>
      </c>
      <c r="X276" s="1">
        <f ca="1">IF((M276&lt;&gt;Inputs!$D$13),IF($C$4&gt;'Invoice Tracker'!K276+Inputs!$G$23,1,0),0)</f>
        <v>1</v>
      </c>
      <c r="Y276" s="14">
        <v>0</v>
      </c>
      <c r="Z276" s="5">
        <f t="shared" ca="1" si="38"/>
        <v>1</v>
      </c>
      <c r="AA276" s="1">
        <f ca="1">IF((M276&lt;&gt;Inputs!$D$13),IF($C$4&gt;'Invoice Tracker'!K276+Inputs!$G$24,1,0),0)</f>
        <v>1</v>
      </c>
      <c r="AB276" s="14">
        <v>0</v>
      </c>
      <c r="AC276" s="5">
        <f t="shared" ca="1" si="39"/>
        <v>1</v>
      </c>
      <c r="AD276" s="1">
        <f ca="1">IF((M276&lt;&gt;Inputs!$D$13),IF($C$4&gt;'Invoice Tracker'!K276+Inputs!$G$25,1,0),0)</f>
        <v>1</v>
      </c>
      <c r="AE276" s="14">
        <v>0</v>
      </c>
      <c r="AF276" s="5">
        <f t="shared" ca="1" si="40"/>
        <v>1</v>
      </c>
      <c r="AG276" s="1">
        <f ca="1">IF((M276&lt;&gt;Inputs!$D$13),IF($C$4&gt;'Invoice Tracker'!K276+Inputs!$G$26,1,0),0)</f>
        <v>1</v>
      </c>
      <c r="AH276" s="14">
        <v>0</v>
      </c>
      <c r="AI276" s="5">
        <f t="shared" ca="1" si="41"/>
        <v>1</v>
      </c>
      <c r="AJ276" s="1">
        <f ca="1">IF((M276&lt;&gt;Inputs!$D$13),IF($C$4&gt;'Invoice Tracker'!K276+Inputs!$G$27,1,0),0)</f>
        <v>1</v>
      </c>
      <c r="AK276" s="14">
        <v>0</v>
      </c>
      <c r="AL276" s="5">
        <f t="shared" ca="1" si="42"/>
        <v>1</v>
      </c>
    </row>
    <row r="277" spans="2:38" x14ac:dyDescent="0.2">
      <c r="B277" s="31" t="s">
        <v>42</v>
      </c>
      <c r="C277" s="32" t="s">
        <v>240</v>
      </c>
      <c r="D277" s="33" t="s">
        <v>42</v>
      </c>
      <c r="E277" s="31" t="s">
        <v>42</v>
      </c>
      <c r="F277" s="31" t="s">
        <v>42</v>
      </c>
      <c r="G277" s="13">
        <v>0</v>
      </c>
      <c r="H277" s="13">
        <v>0</v>
      </c>
      <c r="I277" s="14" t="s">
        <v>7</v>
      </c>
      <c r="J277" s="15"/>
      <c r="K277" s="15"/>
      <c r="L277" s="4" t="str">
        <f>IF(H277&lt;&gt;0,IF(Q277&gt;0,IF($C$4&gt;K277,Inputs!$D$7,Inputs!$D$8),Inputs!$D$9),"-")</f>
        <v>-</v>
      </c>
      <c r="M277" s="4" t="str">
        <f>IF(H277&lt;&gt;0,IF(O277=0,Inputs!$D$11,IF(AND(O277&gt;0,O277&lt;Q277),Inputs!$D$12,Inputs!$D$13)),"-")</f>
        <v>-</v>
      </c>
      <c r="N277" s="14" t="s">
        <v>199</v>
      </c>
      <c r="O277" s="13">
        <v>0</v>
      </c>
      <c r="P277" s="13" t="s">
        <v>42</v>
      </c>
      <c r="Q277" s="2">
        <f t="shared" si="36"/>
        <v>0</v>
      </c>
      <c r="R277" s="6" t="str">
        <f>IF(H277&lt;&gt;0,IF(M277&lt;&gt;Inputs!$D$13,$C$4-J277,"-"),"-")</f>
        <v>-</v>
      </c>
      <c r="S277" s="6" t="str">
        <f ca="1">IF(AND(H277&lt;&gt;0,K277&lt;$C$4),IF(M277&lt;&gt;Inputs!$D$13,$C$4-K277,"-"),"-")</f>
        <v>-</v>
      </c>
      <c r="T277" s="6" t="str">
        <f>IF(M277=Inputs!$D$9,'Invoice Tracker'!P277-'Invoice Tracker'!K277,"-")</f>
        <v>-</v>
      </c>
      <c r="U277" s="5">
        <f ca="1">IF((M277&lt;&gt;Inputs!$D$13),IF($C$4&gt;'Invoice Tracker'!K277+Inputs!$G$22,1,0),0)</f>
        <v>1</v>
      </c>
      <c r="V277" s="14">
        <v>0</v>
      </c>
      <c r="W277" s="5">
        <f t="shared" ca="1" si="37"/>
        <v>1</v>
      </c>
      <c r="X277" s="1">
        <f ca="1">IF((M277&lt;&gt;Inputs!$D$13),IF($C$4&gt;'Invoice Tracker'!K277+Inputs!$G$23,1,0),0)</f>
        <v>1</v>
      </c>
      <c r="Y277" s="14">
        <v>0</v>
      </c>
      <c r="Z277" s="5">
        <f t="shared" ca="1" si="38"/>
        <v>1</v>
      </c>
      <c r="AA277" s="1">
        <f ca="1">IF((M277&lt;&gt;Inputs!$D$13),IF($C$4&gt;'Invoice Tracker'!K277+Inputs!$G$24,1,0),0)</f>
        <v>1</v>
      </c>
      <c r="AB277" s="14">
        <v>0</v>
      </c>
      <c r="AC277" s="5">
        <f t="shared" ca="1" si="39"/>
        <v>1</v>
      </c>
      <c r="AD277" s="1">
        <f ca="1">IF((M277&lt;&gt;Inputs!$D$13),IF($C$4&gt;'Invoice Tracker'!K277+Inputs!$G$25,1,0),0)</f>
        <v>1</v>
      </c>
      <c r="AE277" s="14">
        <v>0</v>
      </c>
      <c r="AF277" s="5">
        <f t="shared" ca="1" si="40"/>
        <v>1</v>
      </c>
      <c r="AG277" s="1">
        <f ca="1">IF((M277&lt;&gt;Inputs!$D$13),IF($C$4&gt;'Invoice Tracker'!K277+Inputs!$G$26,1,0),0)</f>
        <v>1</v>
      </c>
      <c r="AH277" s="14">
        <v>0</v>
      </c>
      <c r="AI277" s="5">
        <f t="shared" ca="1" si="41"/>
        <v>1</v>
      </c>
      <c r="AJ277" s="1">
        <f ca="1">IF((M277&lt;&gt;Inputs!$D$13),IF($C$4&gt;'Invoice Tracker'!K277+Inputs!$G$27,1,0),0)</f>
        <v>1</v>
      </c>
      <c r="AK277" s="14">
        <v>0</v>
      </c>
      <c r="AL277" s="5">
        <f t="shared" ca="1" si="42"/>
        <v>1</v>
      </c>
    </row>
    <row r="278" spans="2:38" x14ac:dyDescent="0.2">
      <c r="B278" s="31" t="s">
        <v>42</v>
      </c>
      <c r="C278" s="32" t="s">
        <v>240</v>
      </c>
      <c r="D278" s="33" t="s">
        <v>42</v>
      </c>
      <c r="E278" s="31" t="s">
        <v>42</v>
      </c>
      <c r="F278" s="31" t="s">
        <v>42</v>
      </c>
      <c r="G278" s="13">
        <v>0</v>
      </c>
      <c r="H278" s="13">
        <v>0</v>
      </c>
      <c r="I278" s="14" t="s">
        <v>7</v>
      </c>
      <c r="J278" s="15"/>
      <c r="K278" s="15"/>
      <c r="L278" s="4" t="str">
        <f>IF(H278&lt;&gt;0,IF(Q278&gt;0,IF($C$4&gt;K278,Inputs!$D$7,Inputs!$D$8),Inputs!$D$9),"-")</f>
        <v>-</v>
      </c>
      <c r="M278" s="4" t="str">
        <f>IF(H278&lt;&gt;0,IF(O278=0,Inputs!$D$11,IF(AND(O278&gt;0,O278&lt;Q278),Inputs!$D$12,Inputs!$D$13)),"-")</f>
        <v>-</v>
      </c>
      <c r="N278" s="14" t="s">
        <v>199</v>
      </c>
      <c r="O278" s="13">
        <v>0</v>
      </c>
      <c r="P278" s="13" t="s">
        <v>42</v>
      </c>
      <c r="Q278" s="2">
        <f t="shared" si="36"/>
        <v>0</v>
      </c>
      <c r="R278" s="6" t="str">
        <f>IF(H278&lt;&gt;0,IF(M278&lt;&gt;Inputs!$D$13,$C$4-J278,"-"),"-")</f>
        <v>-</v>
      </c>
      <c r="S278" s="6" t="str">
        <f ca="1">IF(AND(H278&lt;&gt;0,K278&lt;$C$4),IF(M278&lt;&gt;Inputs!$D$13,$C$4-K278,"-"),"-")</f>
        <v>-</v>
      </c>
      <c r="T278" s="6" t="str">
        <f>IF(M278=Inputs!$D$9,'Invoice Tracker'!P278-'Invoice Tracker'!K278,"-")</f>
        <v>-</v>
      </c>
      <c r="U278" s="5">
        <f ca="1">IF((M278&lt;&gt;Inputs!$D$13),IF($C$4&gt;'Invoice Tracker'!K278+Inputs!$G$22,1,0),0)</f>
        <v>1</v>
      </c>
      <c r="V278" s="14">
        <v>0</v>
      </c>
      <c r="W278" s="5">
        <f t="shared" ca="1" si="37"/>
        <v>1</v>
      </c>
      <c r="X278" s="1">
        <f ca="1">IF((M278&lt;&gt;Inputs!$D$13),IF($C$4&gt;'Invoice Tracker'!K278+Inputs!$G$23,1,0),0)</f>
        <v>1</v>
      </c>
      <c r="Y278" s="14">
        <v>0</v>
      </c>
      <c r="Z278" s="5">
        <f t="shared" ca="1" si="38"/>
        <v>1</v>
      </c>
      <c r="AA278" s="1">
        <f ca="1">IF((M278&lt;&gt;Inputs!$D$13),IF($C$4&gt;'Invoice Tracker'!K278+Inputs!$G$24,1,0),0)</f>
        <v>1</v>
      </c>
      <c r="AB278" s="14">
        <v>0</v>
      </c>
      <c r="AC278" s="5">
        <f t="shared" ca="1" si="39"/>
        <v>1</v>
      </c>
      <c r="AD278" s="1">
        <f ca="1">IF((M278&lt;&gt;Inputs!$D$13),IF($C$4&gt;'Invoice Tracker'!K278+Inputs!$G$25,1,0),0)</f>
        <v>1</v>
      </c>
      <c r="AE278" s="14">
        <v>0</v>
      </c>
      <c r="AF278" s="5">
        <f t="shared" ca="1" si="40"/>
        <v>1</v>
      </c>
      <c r="AG278" s="1">
        <f ca="1">IF((M278&lt;&gt;Inputs!$D$13),IF($C$4&gt;'Invoice Tracker'!K278+Inputs!$G$26,1,0),0)</f>
        <v>1</v>
      </c>
      <c r="AH278" s="14">
        <v>0</v>
      </c>
      <c r="AI278" s="5">
        <f t="shared" ca="1" si="41"/>
        <v>1</v>
      </c>
      <c r="AJ278" s="1">
        <f ca="1">IF((M278&lt;&gt;Inputs!$D$13),IF($C$4&gt;'Invoice Tracker'!K278+Inputs!$G$27,1,0),0)</f>
        <v>1</v>
      </c>
      <c r="AK278" s="14">
        <v>0</v>
      </c>
      <c r="AL278" s="5">
        <f t="shared" ca="1" si="42"/>
        <v>1</v>
      </c>
    </row>
    <row r="279" spans="2:38" x14ac:dyDescent="0.2">
      <c r="B279" s="31" t="s">
        <v>42</v>
      </c>
      <c r="C279" s="32" t="s">
        <v>240</v>
      </c>
      <c r="D279" s="33" t="s">
        <v>42</v>
      </c>
      <c r="E279" s="31" t="s">
        <v>42</v>
      </c>
      <c r="F279" s="31" t="s">
        <v>42</v>
      </c>
      <c r="G279" s="13">
        <v>0</v>
      </c>
      <c r="H279" s="13">
        <v>0</v>
      </c>
      <c r="I279" s="14" t="s">
        <v>7</v>
      </c>
      <c r="J279" s="15"/>
      <c r="K279" s="15"/>
      <c r="L279" s="4" t="str">
        <f>IF(H279&lt;&gt;0,IF(Q279&gt;0,IF($C$4&gt;K279,Inputs!$D$7,Inputs!$D$8),Inputs!$D$9),"-")</f>
        <v>-</v>
      </c>
      <c r="M279" s="4" t="str">
        <f>IF(H279&lt;&gt;0,IF(O279=0,Inputs!$D$11,IF(AND(O279&gt;0,O279&lt;Q279),Inputs!$D$12,Inputs!$D$13)),"-")</f>
        <v>-</v>
      </c>
      <c r="N279" s="14" t="s">
        <v>199</v>
      </c>
      <c r="O279" s="13">
        <v>0</v>
      </c>
      <c r="P279" s="13" t="s">
        <v>42</v>
      </c>
      <c r="Q279" s="2">
        <f t="shared" si="36"/>
        <v>0</v>
      </c>
      <c r="R279" s="6" t="str">
        <f>IF(H279&lt;&gt;0,IF(M279&lt;&gt;Inputs!$D$13,$C$4-J279,"-"),"-")</f>
        <v>-</v>
      </c>
      <c r="S279" s="6" t="str">
        <f ca="1">IF(AND(H279&lt;&gt;0,K279&lt;$C$4),IF(M279&lt;&gt;Inputs!$D$13,$C$4-K279,"-"),"-")</f>
        <v>-</v>
      </c>
      <c r="T279" s="6" t="str">
        <f>IF(M279=Inputs!$D$9,'Invoice Tracker'!P279-'Invoice Tracker'!K279,"-")</f>
        <v>-</v>
      </c>
      <c r="U279" s="5">
        <f ca="1">IF((M279&lt;&gt;Inputs!$D$13),IF($C$4&gt;'Invoice Tracker'!K279+Inputs!$G$22,1,0),0)</f>
        <v>1</v>
      </c>
      <c r="V279" s="14">
        <v>0</v>
      </c>
      <c r="W279" s="5">
        <f t="shared" ca="1" si="37"/>
        <v>1</v>
      </c>
      <c r="X279" s="1">
        <f ca="1">IF((M279&lt;&gt;Inputs!$D$13),IF($C$4&gt;'Invoice Tracker'!K279+Inputs!$G$23,1,0),0)</f>
        <v>1</v>
      </c>
      <c r="Y279" s="14">
        <v>0</v>
      </c>
      <c r="Z279" s="5">
        <f t="shared" ca="1" si="38"/>
        <v>1</v>
      </c>
      <c r="AA279" s="1">
        <f ca="1">IF((M279&lt;&gt;Inputs!$D$13),IF($C$4&gt;'Invoice Tracker'!K279+Inputs!$G$24,1,0),0)</f>
        <v>1</v>
      </c>
      <c r="AB279" s="14">
        <v>0</v>
      </c>
      <c r="AC279" s="5">
        <f t="shared" ca="1" si="39"/>
        <v>1</v>
      </c>
      <c r="AD279" s="1">
        <f ca="1">IF((M279&lt;&gt;Inputs!$D$13),IF($C$4&gt;'Invoice Tracker'!K279+Inputs!$G$25,1,0),0)</f>
        <v>1</v>
      </c>
      <c r="AE279" s="14">
        <v>0</v>
      </c>
      <c r="AF279" s="5">
        <f t="shared" ca="1" si="40"/>
        <v>1</v>
      </c>
      <c r="AG279" s="1">
        <f ca="1">IF((M279&lt;&gt;Inputs!$D$13),IF($C$4&gt;'Invoice Tracker'!K279+Inputs!$G$26,1,0),0)</f>
        <v>1</v>
      </c>
      <c r="AH279" s="14">
        <v>0</v>
      </c>
      <c r="AI279" s="5">
        <f t="shared" ca="1" si="41"/>
        <v>1</v>
      </c>
      <c r="AJ279" s="1">
        <f ca="1">IF((M279&lt;&gt;Inputs!$D$13),IF($C$4&gt;'Invoice Tracker'!K279+Inputs!$G$27,1,0),0)</f>
        <v>1</v>
      </c>
      <c r="AK279" s="14">
        <v>0</v>
      </c>
      <c r="AL279" s="5">
        <f t="shared" ca="1" si="42"/>
        <v>1</v>
      </c>
    </row>
    <row r="280" spans="2:38" x14ac:dyDescent="0.2">
      <c r="B280" s="31" t="s">
        <v>42</v>
      </c>
      <c r="C280" s="32" t="s">
        <v>240</v>
      </c>
      <c r="D280" s="33" t="s">
        <v>42</v>
      </c>
      <c r="E280" s="31" t="s">
        <v>42</v>
      </c>
      <c r="F280" s="31" t="s">
        <v>42</v>
      </c>
      <c r="G280" s="13">
        <v>0</v>
      </c>
      <c r="H280" s="13">
        <v>0</v>
      </c>
      <c r="I280" s="14" t="s">
        <v>7</v>
      </c>
      <c r="J280" s="15"/>
      <c r="K280" s="15"/>
      <c r="L280" s="4" t="str">
        <f>IF(H280&lt;&gt;0,IF(Q280&gt;0,IF($C$4&gt;K280,Inputs!$D$7,Inputs!$D$8),Inputs!$D$9),"-")</f>
        <v>-</v>
      </c>
      <c r="M280" s="4" t="str">
        <f>IF(H280&lt;&gt;0,IF(O280=0,Inputs!$D$11,IF(AND(O280&gt;0,O280&lt;Q280),Inputs!$D$12,Inputs!$D$13)),"-")</f>
        <v>-</v>
      </c>
      <c r="N280" s="14" t="s">
        <v>199</v>
      </c>
      <c r="O280" s="13">
        <v>0</v>
      </c>
      <c r="P280" s="13" t="s">
        <v>42</v>
      </c>
      <c r="Q280" s="2">
        <f t="shared" si="36"/>
        <v>0</v>
      </c>
      <c r="R280" s="6" t="str">
        <f>IF(H280&lt;&gt;0,IF(M280&lt;&gt;Inputs!$D$13,$C$4-J280,"-"),"-")</f>
        <v>-</v>
      </c>
      <c r="S280" s="6" t="str">
        <f ca="1">IF(AND(H280&lt;&gt;0,K280&lt;$C$4),IF(M280&lt;&gt;Inputs!$D$13,$C$4-K280,"-"),"-")</f>
        <v>-</v>
      </c>
      <c r="T280" s="6" t="str">
        <f>IF(M280=Inputs!$D$9,'Invoice Tracker'!P280-'Invoice Tracker'!K280,"-")</f>
        <v>-</v>
      </c>
      <c r="U280" s="5">
        <f ca="1">IF((M280&lt;&gt;Inputs!$D$13),IF($C$4&gt;'Invoice Tracker'!K280+Inputs!$G$22,1,0),0)</f>
        <v>1</v>
      </c>
      <c r="V280" s="14">
        <v>0</v>
      </c>
      <c r="W280" s="5">
        <f t="shared" ca="1" si="37"/>
        <v>1</v>
      </c>
      <c r="X280" s="1">
        <f ca="1">IF((M280&lt;&gt;Inputs!$D$13),IF($C$4&gt;'Invoice Tracker'!K280+Inputs!$G$23,1,0),0)</f>
        <v>1</v>
      </c>
      <c r="Y280" s="14">
        <v>0</v>
      </c>
      <c r="Z280" s="5">
        <f t="shared" ca="1" si="38"/>
        <v>1</v>
      </c>
      <c r="AA280" s="1">
        <f ca="1">IF((M280&lt;&gt;Inputs!$D$13),IF($C$4&gt;'Invoice Tracker'!K280+Inputs!$G$24,1,0),0)</f>
        <v>1</v>
      </c>
      <c r="AB280" s="14">
        <v>0</v>
      </c>
      <c r="AC280" s="5">
        <f t="shared" ca="1" si="39"/>
        <v>1</v>
      </c>
      <c r="AD280" s="1">
        <f ca="1">IF((M280&lt;&gt;Inputs!$D$13),IF($C$4&gt;'Invoice Tracker'!K280+Inputs!$G$25,1,0),0)</f>
        <v>1</v>
      </c>
      <c r="AE280" s="14">
        <v>0</v>
      </c>
      <c r="AF280" s="5">
        <f t="shared" ca="1" si="40"/>
        <v>1</v>
      </c>
      <c r="AG280" s="1">
        <f ca="1">IF((M280&lt;&gt;Inputs!$D$13),IF($C$4&gt;'Invoice Tracker'!K280+Inputs!$G$26,1,0),0)</f>
        <v>1</v>
      </c>
      <c r="AH280" s="14">
        <v>0</v>
      </c>
      <c r="AI280" s="5">
        <f t="shared" ca="1" si="41"/>
        <v>1</v>
      </c>
      <c r="AJ280" s="1">
        <f ca="1">IF((M280&lt;&gt;Inputs!$D$13),IF($C$4&gt;'Invoice Tracker'!K280+Inputs!$G$27,1,0),0)</f>
        <v>1</v>
      </c>
      <c r="AK280" s="14">
        <v>0</v>
      </c>
      <c r="AL280" s="5">
        <f t="shared" ca="1" si="42"/>
        <v>1</v>
      </c>
    </row>
    <row r="281" spans="2:38" x14ac:dyDescent="0.2">
      <c r="B281" s="31" t="s">
        <v>42</v>
      </c>
      <c r="C281" s="32" t="s">
        <v>240</v>
      </c>
      <c r="D281" s="33" t="s">
        <v>42</v>
      </c>
      <c r="E281" s="31" t="s">
        <v>42</v>
      </c>
      <c r="F281" s="31" t="s">
        <v>42</v>
      </c>
      <c r="G281" s="13">
        <v>0</v>
      </c>
      <c r="H281" s="13">
        <v>0</v>
      </c>
      <c r="I281" s="14" t="s">
        <v>7</v>
      </c>
      <c r="J281" s="15"/>
      <c r="K281" s="15"/>
      <c r="L281" s="4" t="str">
        <f>IF(H281&lt;&gt;0,IF(Q281&gt;0,IF($C$4&gt;K281,Inputs!$D$7,Inputs!$D$8),Inputs!$D$9),"-")</f>
        <v>-</v>
      </c>
      <c r="M281" s="4" t="str">
        <f>IF(H281&lt;&gt;0,IF(O281=0,Inputs!$D$11,IF(AND(O281&gt;0,O281&lt;Q281),Inputs!$D$12,Inputs!$D$13)),"-")</f>
        <v>-</v>
      </c>
      <c r="N281" s="14" t="s">
        <v>199</v>
      </c>
      <c r="O281" s="13">
        <v>0</v>
      </c>
      <c r="P281" s="13" t="s">
        <v>42</v>
      </c>
      <c r="Q281" s="2">
        <f t="shared" si="36"/>
        <v>0</v>
      </c>
      <c r="R281" s="6" t="str">
        <f>IF(H281&lt;&gt;0,IF(M281&lt;&gt;Inputs!$D$13,$C$4-J281,"-"),"-")</f>
        <v>-</v>
      </c>
      <c r="S281" s="6" t="str">
        <f ca="1">IF(AND(H281&lt;&gt;0,K281&lt;$C$4),IF(M281&lt;&gt;Inputs!$D$13,$C$4-K281,"-"),"-")</f>
        <v>-</v>
      </c>
      <c r="T281" s="6" t="str">
        <f>IF(M281=Inputs!$D$9,'Invoice Tracker'!P281-'Invoice Tracker'!K281,"-")</f>
        <v>-</v>
      </c>
      <c r="U281" s="5">
        <f ca="1">IF((M281&lt;&gt;Inputs!$D$13),IF($C$4&gt;'Invoice Tracker'!K281+Inputs!$G$22,1,0),0)</f>
        <v>1</v>
      </c>
      <c r="V281" s="14">
        <v>0</v>
      </c>
      <c r="W281" s="5">
        <f t="shared" ca="1" si="37"/>
        <v>1</v>
      </c>
      <c r="X281" s="1">
        <f ca="1">IF((M281&lt;&gt;Inputs!$D$13),IF($C$4&gt;'Invoice Tracker'!K281+Inputs!$G$23,1,0),0)</f>
        <v>1</v>
      </c>
      <c r="Y281" s="14">
        <v>0</v>
      </c>
      <c r="Z281" s="5">
        <f t="shared" ca="1" si="38"/>
        <v>1</v>
      </c>
      <c r="AA281" s="1">
        <f ca="1">IF((M281&lt;&gt;Inputs!$D$13),IF($C$4&gt;'Invoice Tracker'!K281+Inputs!$G$24,1,0),0)</f>
        <v>1</v>
      </c>
      <c r="AB281" s="14">
        <v>0</v>
      </c>
      <c r="AC281" s="5">
        <f t="shared" ca="1" si="39"/>
        <v>1</v>
      </c>
      <c r="AD281" s="1">
        <f ca="1">IF((M281&lt;&gt;Inputs!$D$13),IF($C$4&gt;'Invoice Tracker'!K281+Inputs!$G$25,1,0),0)</f>
        <v>1</v>
      </c>
      <c r="AE281" s="14">
        <v>0</v>
      </c>
      <c r="AF281" s="5">
        <f t="shared" ca="1" si="40"/>
        <v>1</v>
      </c>
      <c r="AG281" s="1">
        <f ca="1">IF((M281&lt;&gt;Inputs!$D$13),IF($C$4&gt;'Invoice Tracker'!K281+Inputs!$G$26,1,0),0)</f>
        <v>1</v>
      </c>
      <c r="AH281" s="14">
        <v>0</v>
      </c>
      <c r="AI281" s="5">
        <f t="shared" ca="1" si="41"/>
        <v>1</v>
      </c>
      <c r="AJ281" s="1">
        <f ca="1">IF((M281&lt;&gt;Inputs!$D$13),IF($C$4&gt;'Invoice Tracker'!K281+Inputs!$G$27,1,0),0)</f>
        <v>1</v>
      </c>
      <c r="AK281" s="14">
        <v>0</v>
      </c>
      <c r="AL281" s="5">
        <f t="shared" ca="1" si="42"/>
        <v>1</v>
      </c>
    </row>
    <row r="282" spans="2:38" x14ac:dyDescent="0.2">
      <c r="B282" s="31" t="s">
        <v>42</v>
      </c>
      <c r="C282" s="32" t="s">
        <v>240</v>
      </c>
      <c r="D282" s="33" t="s">
        <v>42</v>
      </c>
      <c r="E282" s="31" t="s">
        <v>42</v>
      </c>
      <c r="F282" s="31" t="s">
        <v>42</v>
      </c>
      <c r="G282" s="13">
        <v>0</v>
      </c>
      <c r="H282" s="13">
        <v>0</v>
      </c>
      <c r="I282" s="14" t="s">
        <v>7</v>
      </c>
      <c r="J282" s="15"/>
      <c r="K282" s="15"/>
      <c r="L282" s="4" t="str">
        <f>IF(H282&lt;&gt;0,IF(Q282&gt;0,IF($C$4&gt;K282,Inputs!$D$7,Inputs!$D$8),Inputs!$D$9),"-")</f>
        <v>-</v>
      </c>
      <c r="M282" s="4" t="str">
        <f>IF(H282&lt;&gt;0,IF(O282=0,Inputs!$D$11,IF(AND(O282&gt;0,O282&lt;Q282),Inputs!$D$12,Inputs!$D$13)),"-")</f>
        <v>-</v>
      </c>
      <c r="N282" s="14" t="s">
        <v>199</v>
      </c>
      <c r="O282" s="13">
        <v>0</v>
      </c>
      <c r="P282" s="13" t="s">
        <v>42</v>
      </c>
      <c r="Q282" s="2">
        <f t="shared" si="36"/>
        <v>0</v>
      </c>
      <c r="R282" s="6" t="str">
        <f>IF(H282&lt;&gt;0,IF(M282&lt;&gt;Inputs!$D$13,$C$4-J282,"-"),"-")</f>
        <v>-</v>
      </c>
      <c r="S282" s="6" t="str">
        <f ca="1">IF(AND(H282&lt;&gt;0,K282&lt;$C$4),IF(M282&lt;&gt;Inputs!$D$13,$C$4-K282,"-"),"-")</f>
        <v>-</v>
      </c>
      <c r="T282" s="6" t="str">
        <f>IF(M282=Inputs!$D$9,'Invoice Tracker'!P282-'Invoice Tracker'!K282,"-")</f>
        <v>-</v>
      </c>
      <c r="U282" s="5">
        <f ca="1">IF((M282&lt;&gt;Inputs!$D$13),IF($C$4&gt;'Invoice Tracker'!K282+Inputs!$G$22,1,0),0)</f>
        <v>1</v>
      </c>
      <c r="V282" s="14">
        <v>0</v>
      </c>
      <c r="W282" s="5">
        <f t="shared" ca="1" si="37"/>
        <v>1</v>
      </c>
      <c r="X282" s="1">
        <f ca="1">IF((M282&lt;&gt;Inputs!$D$13),IF($C$4&gt;'Invoice Tracker'!K282+Inputs!$G$23,1,0),0)</f>
        <v>1</v>
      </c>
      <c r="Y282" s="14">
        <v>0</v>
      </c>
      <c r="Z282" s="5">
        <f t="shared" ca="1" si="38"/>
        <v>1</v>
      </c>
      <c r="AA282" s="1">
        <f ca="1">IF((M282&lt;&gt;Inputs!$D$13),IF($C$4&gt;'Invoice Tracker'!K282+Inputs!$G$24,1,0),0)</f>
        <v>1</v>
      </c>
      <c r="AB282" s="14">
        <v>0</v>
      </c>
      <c r="AC282" s="5">
        <f t="shared" ca="1" si="39"/>
        <v>1</v>
      </c>
      <c r="AD282" s="1">
        <f ca="1">IF((M282&lt;&gt;Inputs!$D$13),IF($C$4&gt;'Invoice Tracker'!K282+Inputs!$G$25,1,0),0)</f>
        <v>1</v>
      </c>
      <c r="AE282" s="14">
        <v>0</v>
      </c>
      <c r="AF282" s="5">
        <f t="shared" ca="1" si="40"/>
        <v>1</v>
      </c>
      <c r="AG282" s="1">
        <f ca="1">IF((M282&lt;&gt;Inputs!$D$13),IF($C$4&gt;'Invoice Tracker'!K282+Inputs!$G$26,1,0),0)</f>
        <v>1</v>
      </c>
      <c r="AH282" s="14">
        <v>0</v>
      </c>
      <c r="AI282" s="5">
        <f t="shared" ca="1" si="41"/>
        <v>1</v>
      </c>
      <c r="AJ282" s="1">
        <f ca="1">IF((M282&lt;&gt;Inputs!$D$13),IF($C$4&gt;'Invoice Tracker'!K282+Inputs!$G$27,1,0),0)</f>
        <v>1</v>
      </c>
      <c r="AK282" s="14">
        <v>0</v>
      </c>
      <c r="AL282" s="5">
        <f t="shared" ca="1" si="42"/>
        <v>1</v>
      </c>
    </row>
    <row r="283" spans="2:38" x14ac:dyDescent="0.2">
      <c r="B283" s="31" t="s">
        <v>42</v>
      </c>
      <c r="C283" s="32" t="s">
        <v>240</v>
      </c>
      <c r="D283" s="33" t="s">
        <v>42</v>
      </c>
      <c r="E283" s="31" t="s">
        <v>42</v>
      </c>
      <c r="F283" s="31" t="s">
        <v>42</v>
      </c>
      <c r="G283" s="13">
        <v>0</v>
      </c>
      <c r="H283" s="13">
        <v>0</v>
      </c>
      <c r="I283" s="14" t="s">
        <v>7</v>
      </c>
      <c r="J283" s="15"/>
      <c r="K283" s="15"/>
      <c r="L283" s="4" t="str">
        <f>IF(H283&lt;&gt;0,IF(Q283&gt;0,IF($C$4&gt;K283,Inputs!$D$7,Inputs!$D$8),Inputs!$D$9),"-")</f>
        <v>-</v>
      </c>
      <c r="M283" s="4" t="str">
        <f>IF(H283&lt;&gt;0,IF(O283=0,Inputs!$D$11,IF(AND(O283&gt;0,O283&lt;Q283),Inputs!$D$12,Inputs!$D$13)),"-")</f>
        <v>-</v>
      </c>
      <c r="N283" s="14" t="s">
        <v>199</v>
      </c>
      <c r="O283" s="13">
        <v>0</v>
      </c>
      <c r="P283" s="13" t="s">
        <v>42</v>
      </c>
      <c r="Q283" s="2">
        <f t="shared" si="36"/>
        <v>0</v>
      </c>
      <c r="R283" s="6" t="str">
        <f>IF(H283&lt;&gt;0,IF(M283&lt;&gt;Inputs!$D$13,$C$4-J283,"-"),"-")</f>
        <v>-</v>
      </c>
      <c r="S283" s="6" t="str">
        <f ca="1">IF(AND(H283&lt;&gt;0,K283&lt;$C$4),IF(M283&lt;&gt;Inputs!$D$13,$C$4-K283,"-"),"-")</f>
        <v>-</v>
      </c>
      <c r="T283" s="6" t="str">
        <f>IF(M283=Inputs!$D$9,'Invoice Tracker'!P283-'Invoice Tracker'!K283,"-")</f>
        <v>-</v>
      </c>
      <c r="U283" s="5">
        <f ca="1">IF((M283&lt;&gt;Inputs!$D$13),IF($C$4&gt;'Invoice Tracker'!K283+Inputs!$G$22,1,0),0)</f>
        <v>1</v>
      </c>
      <c r="V283" s="14">
        <v>0</v>
      </c>
      <c r="W283" s="5">
        <f t="shared" ca="1" si="37"/>
        <v>1</v>
      </c>
      <c r="X283" s="1">
        <f ca="1">IF((M283&lt;&gt;Inputs!$D$13),IF($C$4&gt;'Invoice Tracker'!K283+Inputs!$G$23,1,0),0)</f>
        <v>1</v>
      </c>
      <c r="Y283" s="14">
        <v>0</v>
      </c>
      <c r="Z283" s="5">
        <f t="shared" ca="1" si="38"/>
        <v>1</v>
      </c>
      <c r="AA283" s="1">
        <f ca="1">IF((M283&lt;&gt;Inputs!$D$13),IF($C$4&gt;'Invoice Tracker'!K283+Inputs!$G$24,1,0),0)</f>
        <v>1</v>
      </c>
      <c r="AB283" s="14">
        <v>0</v>
      </c>
      <c r="AC283" s="5">
        <f t="shared" ca="1" si="39"/>
        <v>1</v>
      </c>
      <c r="AD283" s="1">
        <f ca="1">IF((M283&lt;&gt;Inputs!$D$13),IF($C$4&gt;'Invoice Tracker'!K283+Inputs!$G$25,1,0),0)</f>
        <v>1</v>
      </c>
      <c r="AE283" s="14">
        <v>0</v>
      </c>
      <c r="AF283" s="5">
        <f t="shared" ca="1" si="40"/>
        <v>1</v>
      </c>
      <c r="AG283" s="1">
        <f ca="1">IF((M283&lt;&gt;Inputs!$D$13),IF($C$4&gt;'Invoice Tracker'!K283+Inputs!$G$26,1,0),0)</f>
        <v>1</v>
      </c>
      <c r="AH283" s="14">
        <v>0</v>
      </c>
      <c r="AI283" s="5">
        <f t="shared" ca="1" si="41"/>
        <v>1</v>
      </c>
      <c r="AJ283" s="1">
        <f ca="1">IF((M283&lt;&gt;Inputs!$D$13),IF($C$4&gt;'Invoice Tracker'!K283+Inputs!$G$27,1,0),0)</f>
        <v>1</v>
      </c>
      <c r="AK283" s="14">
        <v>0</v>
      </c>
      <c r="AL283" s="5">
        <f t="shared" ca="1" si="42"/>
        <v>1</v>
      </c>
    </row>
    <row r="284" spans="2:38" x14ac:dyDescent="0.2">
      <c r="B284" s="31" t="s">
        <v>42</v>
      </c>
      <c r="C284" s="32" t="s">
        <v>240</v>
      </c>
      <c r="D284" s="33" t="s">
        <v>42</v>
      </c>
      <c r="E284" s="31" t="s">
        <v>42</v>
      </c>
      <c r="F284" s="31" t="s">
        <v>42</v>
      </c>
      <c r="G284" s="13">
        <v>0</v>
      </c>
      <c r="H284" s="13">
        <v>0</v>
      </c>
      <c r="I284" s="14" t="s">
        <v>7</v>
      </c>
      <c r="J284" s="15"/>
      <c r="K284" s="15"/>
      <c r="L284" s="4" t="str">
        <f>IF(H284&lt;&gt;0,IF(Q284&gt;0,IF($C$4&gt;K284,Inputs!$D$7,Inputs!$D$8),Inputs!$D$9),"-")</f>
        <v>-</v>
      </c>
      <c r="M284" s="4" t="str">
        <f>IF(H284&lt;&gt;0,IF(O284=0,Inputs!$D$11,IF(AND(O284&gt;0,O284&lt;Q284),Inputs!$D$12,Inputs!$D$13)),"-")</f>
        <v>-</v>
      </c>
      <c r="N284" s="14" t="s">
        <v>199</v>
      </c>
      <c r="O284" s="13">
        <v>0</v>
      </c>
      <c r="P284" s="13" t="s">
        <v>42</v>
      </c>
      <c r="Q284" s="2">
        <f t="shared" si="36"/>
        <v>0</v>
      </c>
      <c r="R284" s="6" t="str">
        <f>IF(H284&lt;&gt;0,IF(M284&lt;&gt;Inputs!$D$13,$C$4-J284,"-"),"-")</f>
        <v>-</v>
      </c>
      <c r="S284" s="6" t="str">
        <f ca="1">IF(AND(H284&lt;&gt;0,K284&lt;$C$4),IF(M284&lt;&gt;Inputs!$D$13,$C$4-K284,"-"),"-")</f>
        <v>-</v>
      </c>
      <c r="T284" s="6" t="str">
        <f>IF(M284=Inputs!$D$9,'Invoice Tracker'!P284-'Invoice Tracker'!K284,"-")</f>
        <v>-</v>
      </c>
      <c r="U284" s="5">
        <f ca="1">IF((M284&lt;&gt;Inputs!$D$13),IF($C$4&gt;'Invoice Tracker'!K284+Inputs!$G$22,1,0),0)</f>
        <v>1</v>
      </c>
      <c r="V284" s="14">
        <v>0</v>
      </c>
      <c r="W284" s="5">
        <f t="shared" ca="1" si="37"/>
        <v>1</v>
      </c>
      <c r="X284" s="1">
        <f ca="1">IF((M284&lt;&gt;Inputs!$D$13),IF($C$4&gt;'Invoice Tracker'!K284+Inputs!$G$23,1,0),0)</f>
        <v>1</v>
      </c>
      <c r="Y284" s="14">
        <v>0</v>
      </c>
      <c r="Z284" s="5">
        <f t="shared" ca="1" si="38"/>
        <v>1</v>
      </c>
      <c r="AA284" s="1">
        <f ca="1">IF((M284&lt;&gt;Inputs!$D$13),IF($C$4&gt;'Invoice Tracker'!K284+Inputs!$G$24,1,0),0)</f>
        <v>1</v>
      </c>
      <c r="AB284" s="14">
        <v>0</v>
      </c>
      <c r="AC284" s="5">
        <f t="shared" ca="1" si="39"/>
        <v>1</v>
      </c>
      <c r="AD284" s="1">
        <f ca="1">IF((M284&lt;&gt;Inputs!$D$13),IF($C$4&gt;'Invoice Tracker'!K284+Inputs!$G$25,1,0),0)</f>
        <v>1</v>
      </c>
      <c r="AE284" s="14">
        <v>0</v>
      </c>
      <c r="AF284" s="5">
        <f t="shared" ca="1" si="40"/>
        <v>1</v>
      </c>
      <c r="AG284" s="1">
        <f ca="1">IF((M284&lt;&gt;Inputs!$D$13),IF($C$4&gt;'Invoice Tracker'!K284+Inputs!$G$26,1,0),0)</f>
        <v>1</v>
      </c>
      <c r="AH284" s="14">
        <v>0</v>
      </c>
      <c r="AI284" s="5">
        <f t="shared" ca="1" si="41"/>
        <v>1</v>
      </c>
      <c r="AJ284" s="1">
        <f ca="1">IF((M284&lt;&gt;Inputs!$D$13),IF($C$4&gt;'Invoice Tracker'!K284+Inputs!$G$27,1,0),0)</f>
        <v>1</v>
      </c>
      <c r="AK284" s="14">
        <v>0</v>
      </c>
      <c r="AL284" s="5">
        <f t="shared" ca="1" si="42"/>
        <v>1</v>
      </c>
    </row>
    <row r="285" spans="2:38" x14ac:dyDescent="0.2">
      <c r="B285" s="31" t="s">
        <v>42</v>
      </c>
      <c r="C285" s="32" t="s">
        <v>240</v>
      </c>
      <c r="D285" s="33" t="s">
        <v>42</v>
      </c>
      <c r="E285" s="31" t="s">
        <v>42</v>
      </c>
      <c r="F285" s="31" t="s">
        <v>42</v>
      </c>
      <c r="G285" s="13">
        <v>0</v>
      </c>
      <c r="H285" s="13">
        <v>0</v>
      </c>
      <c r="I285" s="14" t="s">
        <v>7</v>
      </c>
      <c r="J285" s="15"/>
      <c r="K285" s="15"/>
      <c r="L285" s="4" t="str">
        <f>IF(H285&lt;&gt;0,IF(Q285&gt;0,IF($C$4&gt;K285,Inputs!$D$7,Inputs!$D$8),Inputs!$D$9),"-")</f>
        <v>-</v>
      </c>
      <c r="M285" s="4" t="str">
        <f>IF(H285&lt;&gt;0,IF(O285=0,Inputs!$D$11,IF(AND(O285&gt;0,O285&lt;Q285),Inputs!$D$12,Inputs!$D$13)),"-")</f>
        <v>-</v>
      </c>
      <c r="N285" s="14" t="s">
        <v>199</v>
      </c>
      <c r="O285" s="13">
        <v>0</v>
      </c>
      <c r="P285" s="13" t="s">
        <v>42</v>
      </c>
      <c r="Q285" s="2">
        <f t="shared" si="36"/>
        <v>0</v>
      </c>
      <c r="R285" s="6" t="str">
        <f>IF(H285&lt;&gt;0,IF(M285&lt;&gt;Inputs!$D$13,$C$4-J285,"-"),"-")</f>
        <v>-</v>
      </c>
      <c r="S285" s="6" t="str">
        <f ca="1">IF(AND(H285&lt;&gt;0,K285&lt;$C$4),IF(M285&lt;&gt;Inputs!$D$13,$C$4-K285,"-"),"-")</f>
        <v>-</v>
      </c>
      <c r="T285" s="6" t="str">
        <f>IF(M285=Inputs!$D$9,'Invoice Tracker'!P285-'Invoice Tracker'!K285,"-")</f>
        <v>-</v>
      </c>
      <c r="U285" s="5">
        <f ca="1">IF((M285&lt;&gt;Inputs!$D$13),IF($C$4&gt;'Invoice Tracker'!K285+Inputs!$G$22,1,0),0)</f>
        <v>1</v>
      </c>
      <c r="V285" s="14">
        <v>0</v>
      </c>
      <c r="W285" s="5">
        <f t="shared" ca="1" si="37"/>
        <v>1</v>
      </c>
      <c r="X285" s="1">
        <f ca="1">IF((M285&lt;&gt;Inputs!$D$13),IF($C$4&gt;'Invoice Tracker'!K285+Inputs!$G$23,1,0),0)</f>
        <v>1</v>
      </c>
      <c r="Y285" s="14">
        <v>0</v>
      </c>
      <c r="Z285" s="5">
        <f t="shared" ca="1" si="38"/>
        <v>1</v>
      </c>
      <c r="AA285" s="1">
        <f ca="1">IF((M285&lt;&gt;Inputs!$D$13),IF($C$4&gt;'Invoice Tracker'!K285+Inputs!$G$24,1,0),0)</f>
        <v>1</v>
      </c>
      <c r="AB285" s="14">
        <v>0</v>
      </c>
      <c r="AC285" s="5">
        <f t="shared" ca="1" si="39"/>
        <v>1</v>
      </c>
      <c r="AD285" s="1">
        <f ca="1">IF((M285&lt;&gt;Inputs!$D$13),IF($C$4&gt;'Invoice Tracker'!K285+Inputs!$G$25,1,0),0)</f>
        <v>1</v>
      </c>
      <c r="AE285" s="14">
        <v>0</v>
      </c>
      <c r="AF285" s="5">
        <f t="shared" ca="1" si="40"/>
        <v>1</v>
      </c>
      <c r="AG285" s="1">
        <f ca="1">IF((M285&lt;&gt;Inputs!$D$13),IF($C$4&gt;'Invoice Tracker'!K285+Inputs!$G$26,1,0),0)</f>
        <v>1</v>
      </c>
      <c r="AH285" s="14">
        <v>0</v>
      </c>
      <c r="AI285" s="5">
        <f t="shared" ca="1" si="41"/>
        <v>1</v>
      </c>
      <c r="AJ285" s="1">
        <f ca="1">IF((M285&lt;&gt;Inputs!$D$13),IF($C$4&gt;'Invoice Tracker'!K285+Inputs!$G$27,1,0),0)</f>
        <v>1</v>
      </c>
      <c r="AK285" s="14">
        <v>0</v>
      </c>
      <c r="AL285" s="5">
        <f t="shared" ca="1" si="42"/>
        <v>1</v>
      </c>
    </row>
    <row r="286" spans="2:38" x14ac:dyDescent="0.2">
      <c r="B286" s="31" t="s">
        <v>42</v>
      </c>
      <c r="C286" s="32" t="s">
        <v>240</v>
      </c>
      <c r="D286" s="33" t="s">
        <v>42</v>
      </c>
      <c r="E286" s="31" t="s">
        <v>42</v>
      </c>
      <c r="F286" s="31" t="s">
        <v>42</v>
      </c>
      <c r="G286" s="13">
        <v>0</v>
      </c>
      <c r="H286" s="13">
        <v>0</v>
      </c>
      <c r="I286" s="14" t="s">
        <v>7</v>
      </c>
      <c r="J286" s="15"/>
      <c r="K286" s="15"/>
      <c r="L286" s="4" t="str">
        <f>IF(H286&lt;&gt;0,IF(Q286&gt;0,IF($C$4&gt;K286,Inputs!$D$7,Inputs!$D$8),Inputs!$D$9),"-")</f>
        <v>-</v>
      </c>
      <c r="M286" s="4" t="str">
        <f>IF(H286&lt;&gt;0,IF(O286=0,Inputs!$D$11,IF(AND(O286&gt;0,O286&lt;Q286),Inputs!$D$12,Inputs!$D$13)),"-")</f>
        <v>-</v>
      </c>
      <c r="N286" s="14" t="s">
        <v>199</v>
      </c>
      <c r="O286" s="13">
        <v>0</v>
      </c>
      <c r="P286" s="13" t="s">
        <v>42</v>
      </c>
      <c r="Q286" s="2">
        <f t="shared" si="36"/>
        <v>0</v>
      </c>
      <c r="R286" s="6" t="str">
        <f>IF(H286&lt;&gt;0,IF(M286&lt;&gt;Inputs!$D$13,$C$4-J286,"-"),"-")</f>
        <v>-</v>
      </c>
      <c r="S286" s="6" t="str">
        <f ca="1">IF(AND(H286&lt;&gt;0,K286&lt;$C$4),IF(M286&lt;&gt;Inputs!$D$13,$C$4-K286,"-"),"-")</f>
        <v>-</v>
      </c>
      <c r="T286" s="6" t="str">
        <f>IF(M286=Inputs!$D$9,'Invoice Tracker'!P286-'Invoice Tracker'!K286,"-")</f>
        <v>-</v>
      </c>
      <c r="U286" s="5">
        <f ca="1">IF((M286&lt;&gt;Inputs!$D$13),IF($C$4&gt;'Invoice Tracker'!K286+Inputs!$G$22,1,0),0)</f>
        <v>1</v>
      </c>
      <c r="V286" s="14">
        <v>0</v>
      </c>
      <c r="W286" s="5">
        <f t="shared" ca="1" si="37"/>
        <v>1</v>
      </c>
      <c r="X286" s="1">
        <f ca="1">IF((M286&lt;&gt;Inputs!$D$13),IF($C$4&gt;'Invoice Tracker'!K286+Inputs!$G$23,1,0),0)</f>
        <v>1</v>
      </c>
      <c r="Y286" s="14">
        <v>0</v>
      </c>
      <c r="Z286" s="5">
        <f t="shared" ca="1" si="38"/>
        <v>1</v>
      </c>
      <c r="AA286" s="1">
        <f ca="1">IF((M286&lt;&gt;Inputs!$D$13),IF($C$4&gt;'Invoice Tracker'!K286+Inputs!$G$24,1,0),0)</f>
        <v>1</v>
      </c>
      <c r="AB286" s="14">
        <v>0</v>
      </c>
      <c r="AC286" s="5">
        <f t="shared" ca="1" si="39"/>
        <v>1</v>
      </c>
      <c r="AD286" s="1">
        <f ca="1">IF((M286&lt;&gt;Inputs!$D$13),IF($C$4&gt;'Invoice Tracker'!K286+Inputs!$G$25,1,0),0)</f>
        <v>1</v>
      </c>
      <c r="AE286" s="14">
        <v>0</v>
      </c>
      <c r="AF286" s="5">
        <f t="shared" ca="1" si="40"/>
        <v>1</v>
      </c>
      <c r="AG286" s="1">
        <f ca="1">IF((M286&lt;&gt;Inputs!$D$13),IF($C$4&gt;'Invoice Tracker'!K286+Inputs!$G$26,1,0),0)</f>
        <v>1</v>
      </c>
      <c r="AH286" s="14">
        <v>0</v>
      </c>
      <c r="AI286" s="5">
        <f t="shared" ca="1" si="41"/>
        <v>1</v>
      </c>
      <c r="AJ286" s="1">
        <f ca="1">IF((M286&lt;&gt;Inputs!$D$13),IF($C$4&gt;'Invoice Tracker'!K286+Inputs!$G$27,1,0),0)</f>
        <v>1</v>
      </c>
      <c r="AK286" s="14">
        <v>0</v>
      </c>
      <c r="AL286" s="5">
        <f t="shared" ca="1" si="42"/>
        <v>1</v>
      </c>
    </row>
    <row r="287" spans="2:38" x14ac:dyDescent="0.2">
      <c r="B287" s="31" t="s">
        <v>42</v>
      </c>
      <c r="C287" s="32" t="s">
        <v>240</v>
      </c>
      <c r="D287" s="33" t="s">
        <v>42</v>
      </c>
      <c r="E287" s="31" t="s">
        <v>42</v>
      </c>
      <c r="F287" s="31" t="s">
        <v>42</v>
      </c>
      <c r="G287" s="13">
        <v>0</v>
      </c>
      <c r="H287" s="13">
        <v>0</v>
      </c>
      <c r="I287" s="14" t="s">
        <v>7</v>
      </c>
      <c r="J287" s="15"/>
      <c r="K287" s="15"/>
      <c r="L287" s="4" t="str">
        <f>IF(H287&lt;&gt;0,IF(Q287&gt;0,IF($C$4&gt;K287,Inputs!$D$7,Inputs!$D$8),Inputs!$D$9),"-")</f>
        <v>-</v>
      </c>
      <c r="M287" s="4" t="str">
        <f>IF(H287&lt;&gt;0,IF(O287=0,Inputs!$D$11,IF(AND(O287&gt;0,O287&lt;Q287),Inputs!$D$12,Inputs!$D$13)),"-")</f>
        <v>-</v>
      </c>
      <c r="N287" s="14" t="s">
        <v>199</v>
      </c>
      <c r="O287" s="13">
        <v>0</v>
      </c>
      <c r="P287" s="13" t="s">
        <v>42</v>
      </c>
      <c r="Q287" s="2">
        <f t="shared" si="36"/>
        <v>0</v>
      </c>
      <c r="R287" s="6" t="str">
        <f>IF(H287&lt;&gt;0,IF(M287&lt;&gt;Inputs!$D$13,$C$4-J287,"-"),"-")</f>
        <v>-</v>
      </c>
      <c r="S287" s="6" t="str">
        <f ca="1">IF(AND(H287&lt;&gt;0,K287&lt;$C$4),IF(M287&lt;&gt;Inputs!$D$13,$C$4-K287,"-"),"-")</f>
        <v>-</v>
      </c>
      <c r="T287" s="6" t="str">
        <f>IF(M287=Inputs!$D$9,'Invoice Tracker'!P287-'Invoice Tracker'!K287,"-")</f>
        <v>-</v>
      </c>
      <c r="U287" s="5">
        <f ca="1">IF((M287&lt;&gt;Inputs!$D$13),IF($C$4&gt;'Invoice Tracker'!K287+Inputs!$G$22,1,0),0)</f>
        <v>1</v>
      </c>
      <c r="V287" s="14">
        <v>0</v>
      </c>
      <c r="W287" s="5">
        <f t="shared" ca="1" si="37"/>
        <v>1</v>
      </c>
      <c r="X287" s="1">
        <f ca="1">IF((M287&lt;&gt;Inputs!$D$13),IF($C$4&gt;'Invoice Tracker'!K287+Inputs!$G$23,1,0),0)</f>
        <v>1</v>
      </c>
      <c r="Y287" s="14">
        <v>0</v>
      </c>
      <c r="Z287" s="5">
        <f t="shared" ca="1" si="38"/>
        <v>1</v>
      </c>
      <c r="AA287" s="1">
        <f ca="1">IF((M287&lt;&gt;Inputs!$D$13),IF($C$4&gt;'Invoice Tracker'!K287+Inputs!$G$24,1,0),0)</f>
        <v>1</v>
      </c>
      <c r="AB287" s="14">
        <v>0</v>
      </c>
      <c r="AC287" s="5">
        <f t="shared" ca="1" si="39"/>
        <v>1</v>
      </c>
      <c r="AD287" s="1">
        <f ca="1">IF((M287&lt;&gt;Inputs!$D$13),IF($C$4&gt;'Invoice Tracker'!K287+Inputs!$G$25,1,0),0)</f>
        <v>1</v>
      </c>
      <c r="AE287" s="14">
        <v>0</v>
      </c>
      <c r="AF287" s="5">
        <f t="shared" ca="1" si="40"/>
        <v>1</v>
      </c>
      <c r="AG287" s="1">
        <f ca="1">IF((M287&lt;&gt;Inputs!$D$13),IF($C$4&gt;'Invoice Tracker'!K287+Inputs!$G$26,1,0),0)</f>
        <v>1</v>
      </c>
      <c r="AH287" s="14">
        <v>0</v>
      </c>
      <c r="AI287" s="5">
        <f t="shared" ca="1" si="41"/>
        <v>1</v>
      </c>
      <c r="AJ287" s="1">
        <f ca="1">IF((M287&lt;&gt;Inputs!$D$13),IF($C$4&gt;'Invoice Tracker'!K287+Inputs!$G$27,1,0),0)</f>
        <v>1</v>
      </c>
      <c r="AK287" s="14">
        <v>0</v>
      </c>
      <c r="AL287" s="5">
        <f t="shared" ca="1" si="42"/>
        <v>1</v>
      </c>
    </row>
    <row r="288" spans="2:38" x14ac:dyDescent="0.2">
      <c r="B288" s="31" t="s">
        <v>42</v>
      </c>
      <c r="C288" s="32" t="s">
        <v>240</v>
      </c>
      <c r="D288" s="33" t="s">
        <v>42</v>
      </c>
      <c r="E288" s="31" t="s">
        <v>42</v>
      </c>
      <c r="F288" s="31" t="s">
        <v>42</v>
      </c>
      <c r="G288" s="13">
        <v>0</v>
      </c>
      <c r="H288" s="13">
        <v>0</v>
      </c>
      <c r="I288" s="14" t="s">
        <v>7</v>
      </c>
      <c r="J288" s="15"/>
      <c r="K288" s="15"/>
      <c r="L288" s="4" t="str">
        <f>IF(H288&lt;&gt;0,IF(Q288&gt;0,IF($C$4&gt;K288,Inputs!$D$7,Inputs!$D$8),Inputs!$D$9),"-")</f>
        <v>-</v>
      </c>
      <c r="M288" s="4" t="str">
        <f>IF(H288&lt;&gt;0,IF(O288=0,Inputs!$D$11,IF(AND(O288&gt;0,O288&lt;Q288),Inputs!$D$12,Inputs!$D$13)),"-")</f>
        <v>-</v>
      </c>
      <c r="N288" s="14" t="s">
        <v>199</v>
      </c>
      <c r="O288" s="13">
        <v>0</v>
      </c>
      <c r="P288" s="13" t="s">
        <v>42</v>
      </c>
      <c r="Q288" s="2">
        <f t="shared" si="36"/>
        <v>0</v>
      </c>
      <c r="R288" s="6" t="str">
        <f>IF(H288&lt;&gt;0,IF(M288&lt;&gt;Inputs!$D$13,$C$4-J288,"-"),"-")</f>
        <v>-</v>
      </c>
      <c r="S288" s="6" t="str">
        <f ca="1">IF(AND(H288&lt;&gt;0,K288&lt;$C$4),IF(M288&lt;&gt;Inputs!$D$13,$C$4-K288,"-"),"-")</f>
        <v>-</v>
      </c>
      <c r="T288" s="6" t="str">
        <f>IF(M288=Inputs!$D$9,'Invoice Tracker'!P288-'Invoice Tracker'!K288,"-")</f>
        <v>-</v>
      </c>
      <c r="U288" s="5">
        <f ca="1">IF((M288&lt;&gt;Inputs!$D$13),IF($C$4&gt;'Invoice Tracker'!K288+Inputs!$G$22,1,0),0)</f>
        <v>1</v>
      </c>
      <c r="V288" s="14">
        <v>0</v>
      </c>
      <c r="W288" s="5">
        <f t="shared" ca="1" si="37"/>
        <v>1</v>
      </c>
      <c r="X288" s="1">
        <f ca="1">IF((M288&lt;&gt;Inputs!$D$13),IF($C$4&gt;'Invoice Tracker'!K288+Inputs!$G$23,1,0),0)</f>
        <v>1</v>
      </c>
      <c r="Y288" s="14">
        <v>0</v>
      </c>
      <c r="Z288" s="5">
        <f t="shared" ca="1" si="38"/>
        <v>1</v>
      </c>
      <c r="AA288" s="1">
        <f ca="1">IF((M288&lt;&gt;Inputs!$D$13),IF($C$4&gt;'Invoice Tracker'!K288+Inputs!$G$24,1,0),0)</f>
        <v>1</v>
      </c>
      <c r="AB288" s="14">
        <v>0</v>
      </c>
      <c r="AC288" s="5">
        <f t="shared" ca="1" si="39"/>
        <v>1</v>
      </c>
      <c r="AD288" s="1">
        <f ca="1">IF((M288&lt;&gt;Inputs!$D$13),IF($C$4&gt;'Invoice Tracker'!K288+Inputs!$G$25,1,0),0)</f>
        <v>1</v>
      </c>
      <c r="AE288" s="14">
        <v>0</v>
      </c>
      <c r="AF288" s="5">
        <f t="shared" ca="1" si="40"/>
        <v>1</v>
      </c>
      <c r="AG288" s="1">
        <f ca="1">IF((M288&lt;&gt;Inputs!$D$13),IF($C$4&gt;'Invoice Tracker'!K288+Inputs!$G$26,1,0),0)</f>
        <v>1</v>
      </c>
      <c r="AH288" s="14">
        <v>0</v>
      </c>
      <c r="AI288" s="5">
        <f t="shared" ca="1" si="41"/>
        <v>1</v>
      </c>
      <c r="AJ288" s="1">
        <f ca="1">IF((M288&lt;&gt;Inputs!$D$13),IF($C$4&gt;'Invoice Tracker'!K288+Inputs!$G$27,1,0),0)</f>
        <v>1</v>
      </c>
      <c r="AK288" s="14">
        <v>0</v>
      </c>
      <c r="AL288" s="5">
        <f t="shared" ca="1" si="42"/>
        <v>1</v>
      </c>
    </row>
    <row r="289" spans="2:38" x14ac:dyDescent="0.2">
      <c r="B289" s="31" t="s">
        <v>42</v>
      </c>
      <c r="C289" s="32" t="s">
        <v>240</v>
      </c>
      <c r="D289" s="33" t="s">
        <v>42</v>
      </c>
      <c r="E289" s="31" t="s">
        <v>42</v>
      </c>
      <c r="F289" s="31" t="s">
        <v>42</v>
      </c>
      <c r="G289" s="13">
        <v>0</v>
      </c>
      <c r="H289" s="13">
        <v>0</v>
      </c>
      <c r="I289" s="14" t="s">
        <v>7</v>
      </c>
      <c r="J289" s="15"/>
      <c r="K289" s="15"/>
      <c r="L289" s="4" t="str">
        <f>IF(H289&lt;&gt;0,IF(Q289&gt;0,IF($C$4&gt;K289,Inputs!$D$7,Inputs!$D$8),Inputs!$D$9),"-")</f>
        <v>-</v>
      </c>
      <c r="M289" s="4" t="str">
        <f>IF(H289&lt;&gt;0,IF(O289=0,Inputs!$D$11,IF(AND(O289&gt;0,O289&lt;Q289),Inputs!$D$12,Inputs!$D$13)),"-")</f>
        <v>-</v>
      </c>
      <c r="N289" s="14" t="s">
        <v>199</v>
      </c>
      <c r="O289" s="13">
        <v>0</v>
      </c>
      <c r="P289" s="13" t="s">
        <v>42</v>
      </c>
      <c r="Q289" s="2">
        <f t="shared" ref="Q289:Q352" si="43">H289-O289</f>
        <v>0</v>
      </c>
      <c r="R289" s="6" t="str">
        <f>IF(H289&lt;&gt;0,IF(M289&lt;&gt;Inputs!$D$13,$C$4-J289,"-"),"-")</f>
        <v>-</v>
      </c>
      <c r="S289" s="6" t="str">
        <f ca="1">IF(AND(H289&lt;&gt;0,K289&lt;$C$4),IF(M289&lt;&gt;Inputs!$D$13,$C$4-K289,"-"),"-")</f>
        <v>-</v>
      </c>
      <c r="T289" s="6" t="str">
        <f>IF(M289=Inputs!$D$9,'Invoice Tracker'!P289-'Invoice Tracker'!K289,"-")</f>
        <v>-</v>
      </c>
      <c r="U289" s="5">
        <f ca="1">IF((M289&lt;&gt;Inputs!$D$13),IF($C$4&gt;'Invoice Tracker'!K289+Inputs!$G$22,1,0),0)</f>
        <v>1</v>
      </c>
      <c r="V289" s="14">
        <v>0</v>
      </c>
      <c r="W289" s="5">
        <f t="shared" ca="1" si="37"/>
        <v>1</v>
      </c>
      <c r="X289" s="1">
        <f ca="1">IF((M289&lt;&gt;Inputs!$D$13),IF($C$4&gt;'Invoice Tracker'!K289+Inputs!$G$23,1,0),0)</f>
        <v>1</v>
      </c>
      <c r="Y289" s="14">
        <v>0</v>
      </c>
      <c r="Z289" s="5">
        <f t="shared" ca="1" si="38"/>
        <v>1</v>
      </c>
      <c r="AA289" s="1">
        <f ca="1">IF((M289&lt;&gt;Inputs!$D$13),IF($C$4&gt;'Invoice Tracker'!K289+Inputs!$G$24,1,0),0)</f>
        <v>1</v>
      </c>
      <c r="AB289" s="14">
        <v>0</v>
      </c>
      <c r="AC289" s="5">
        <f t="shared" ca="1" si="39"/>
        <v>1</v>
      </c>
      <c r="AD289" s="1">
        <f ca="1">IF((M289&lt;&gt;Inputs!$D$13),IF($C$4&gt;'Invoice Tracker'!K289+Inputs!$G$25,1,0),0)</f>
        <v>1</v>
      </c>
      <c r="AE289" s="14">
        <v>0</v>
      </c>
      <c r="AF289" s="5">
        <f t="shared" ca="1" si="40"/>
        <v>1</v>
      </c>
      <c r="AG289" s="1">
        <f ca="1">IF((M289&lt;&gt;Inputs!$D$13),IF($C$4&gt;'Invoice Tracker'!K289+Inputs!$G$26,1,0),0)</f>
        <v>1</v>
      </c>
      <c r="AH289" s="14">
        <v>0</v>
      </c>
      <c r="AI289" s="5">
        <f t="shared" ca="1" si="41"/>
        <v>1</v>
      </c>
      <c r="AJ289" s="1">
        <f ca="1">IF((M289&lt;&gt;Inputs!$D$13),IF($C$4&gt;'Invoice Tracker'!K289+Inputs!$G$27,1,0),0)</f>
        <v>1</v>
      </c>
      <c r="AK289" s="14">
        <v>0</v>
      </c>
      <c r="AL289" s="5">
        <f t="shared" ca="1" si="42"/>
        <v>1</v>
      </c>
    </row>
    <row r="290" spans="2:38" x14ac:dyDescent="0.2">
      <c r="B290" s="31" t="s">
        <v>42</v>
      </c>
      <c r="C290" s="32" t="s">
        <v>240</v>
      </c>
      <c r="D290" s="33" t="s">
        <v>42</v>
      </c>
      <c r="E290" s="31" t="s">
        <v>42</v>
      </c>
      <c r="F290" s="31" t="s">
        <v>42</v>
      </c>
      <c r="G290" s="13">
        <v>0</v>
      </c>
      <c r="H290" s="13">
        <v>0</v>
      </c>
      <c r="I290" s="14" t="s">
        <v>7</v>
      </c>
      <c r="J290" s="15"/>
      <c r="K290" s="15"/>
      <c r="L290" s="4" t="str">
        <f>IF(H290&lt;&gt;0,IF(Q290&gt;0,IF($C$4&gt;K290,Inputs!$D$7,Inputs!$D$8),Inputs!$D$9),"-")</f>
        <v>-</v>
      </c>
      <c r="M290" s="4" t="str">
        <f>IF(H290&lt;&gt;0,IF(O290=0,Inputs!$D$11,IF(AND(O290&gt;0,O290&lt;Q290),Inputs!$D$12,Inputs!$D$13)),"-")</f>
        <v>-</v>
      </c>
      <c r="N290" s="14" t="s">
        <v>199</v>
      </c>
      <c r="O290" s="13">
        <v>0</v>
      </c>
      <c r="P290" s="13" t="s">
        <v>42</v>
      </c>
      <c r="Q290" s="2">
        <f t="shared" si="43"/>
        <v>0</v>
      </c>
      <c r="R290" s="6" t="str">
        <f>IF(H290&lt;&gt;0,IF(M290&lt;&gt;Inputs!$D$13,$C$4-J290,"-"),"-")</f>
        <v>-</v>
      </c>
      <c r="S290" s="6" t="str">
        <f ca="1">IF(AND(H290&lt;&gt;0,K290&lt;$C$4),IF(M290&lt;&gt;Inputs!$D$13,$C$4-K290,"-"),"-")</f>
        <v>-</v>
      </c>
      <c r="T290" s="6" t="str">
        <f>IF(M290=Inputs!$D$9,'Invoice Tracker'!P290-'Invoice Tracker'!K290,"-")</f>
        <v>-</v>
      </c>
      <c r="U290" s="5">
        <f ca="1">IF((M290&lt;&gt;Inputs!$D$13),IF($C$4&gt;'Invoice Tracker'!K290+Inputs!$G$22,1,0),0)</f>
        <v>1</v>
      </c>
      <c r="V290" s="14">
        <v>0</v>
      </c>
      <c r="W290" s="5">
        <f t="shared" ref="W290:W353" ca="1" si="44">IF(AND(U290=1,V290=0),1,0)</f>
        <v>1</v>
      </c>
      <c r="X290" s="1">
        <f ca="1">IF((M290&lt;&gt;Inputs!$D$13),IF($C$4&gt;'Invoice Tracker'!K290+Inputs!$G$23,1,0),0)</f>
        <v>1</v>
      </c>
      <c r="Y290" s="14">
        <v>0</v>
      </c>
      <c r="Z290" s="5">
        <f t="shared" ref="Z290:Z353" ca="1" si="45">IF(AND(X290=1,Y290=0),1,0)</f>
        <v>1</v>
      </c>
      <c r="AA290" s="1">
        <f ca="1">IF((M290&lt;&gt;Inputs!$D$13),IF($C$4&gt;'Invoice Tracker'!K290+Inputs!$G$24,1,0),0)</f>
        <v>1</v>
      </c>
      <c r="AB290" s="14">
        <v>0</v>
      </c>
      <c r="AC290" s="5">
        <f t="shared" ref="AC290:AC353" ca="1" si="46">IF(AND(AA290=1,AB290=0),1,0)</f>
        <v>1</v>
      </c>
      <c r="AD290" s="1">
        <f ca="1">IF((M290&lt;&gt;Inputs!$D$13),IF($C$4&gt;'Invoice Tracker'!K290+Inputs!$G$25,1,0),0)</f>
        <v>1</v>
      </c>
      <c r="AE290" s="14">
        <v>0</v>
      </c>
      <c r="AF290" s="5">
        <f t="shared" ref="AF290:AF353" ca="1" si="47">IF(AND(AD290=1,AE290=0),1,0)</f>
        <v>1</v>
      </c>
      <c r="AG290" s="1">
        <f ca="1">IF((M290&lt;&gt;Inputs!$D$13),IF($C$4&gt;'Invoice Tracker'!K290+Inputs!$G$26,1,0),0)</f>
        <v>1</v>
      </c>
      <c r="AH290" s="14">
        <v>0</v>
      </c>
      <c r="AI290" s="5">
        <f t="shared" ref="AI290:AI353" ca="1" si="48">IF(AND(AG290=1,AH290=0),1,0)</f>
        <v>1</v>
      </c>
      <c r="AJ290" s="1">
        <f ca="1">IF((M290&lt;&gt;Inputs!$D$13),IF($C$4&gt;'Invoice Tracker'!K290+Inputs!$G$27,1,0),0)</f>
        <v>1</v>
      </c>
      <c r="AK290" s="14">
        <v>0</v>
      </c>
      <c r="AL290" s="5">
        <f t="shared" ref="AL290:AL353" ca="1" si="49">IF(AND(AJ290=1,AK290=0),1,0)</f>
        <v>1</v>
      </c>
    </row>
    <row r="291" spans="2:38" x14ac:dyDescent="0.2">
      <c r="B291" s="31" t="s">
        <v>42</v>
      </c>
      <c r="C291" s="32" t="s">
        <v>240</v>
      </c>
      <c r="D291" s="33" t="s">
        <v>42</v>
      </c>
      <c r="E291" s="31" t="s">
        <v>42</v>
      </c>
      <c r="F291" s="31" t="s">
        <v>42</v>
      </c>
      <c r="G291" s="13">
        <v>0</v>
      </c>
      <c r="H291" s="13">
        <v>0</v>
      </c>
      <c r="I291" s="14" t="s">
        <v>7</v>
      </c>
      <c r="J291" s="15"/>
      <c r="K291" s="15"/>
      <c r="L291" s="4" t="str">
        <f>IF(H291&lt;&gt;0,IF(Q291&gt;0,IF($C$4&gt;K291,Inputs!$D$7,Inputs!$D$8),Inputs!$D$9),"-")</f>
        <v>-</v>
      </c>
      <c r="M291" s="4" t="str">
        <f>IF(H291&lt;&gt;0,IF(O291=0,Inputs!$D$11,IF(AND(O291&gt;0,O291&lt;Q291),Inputs!$D$12,Inputs!$D$13)),"-")</f>
        <v>-</v>
      </c>
      <c r="N291" s="14" t="s">
        <v>199</v>
      </c>
      <c r="O291" s="13">
        <v>0</v>
      </c>
      <c r="P291" s="13" t="s">
        <v>42</v>
      </c>
      <c r="Q291" s="2">
        <f t="shared" si="43"/>
        <v>0</v>
      </c>
      <c r="R291" s="6" t="str">
        <f>IF(H291&lt;&gt;0,IF(M291&lt;&gt;Inputs!$D$13,$C$4-J291,"-"),"-")</f>
        <v>-</v>
      </c>
      <c r="S291" s="6" t="str">
        <f ca="1">IF(AND(H291&lt;&gt;0,K291&lt;$C$4),IF(M291&lt;&gt;Inputs!$D$13,$C$4-K291,"-"),"-")</f>
        <v>-</v>
      </c>
      <c r="T291" s="6" t="str">
        <f>IF(M291=Inputs!$D$9,'Invoice Tracker'!P291-'Invoice Tracker'!K291,"-")</f>
        <v>-</v>
      </c>
      <c r="U291" s="5">
        <f ca="1">IF((M291&lt;&gt;Inputs!$D$13),IF($C$4&gt;'Invoice Tracker'!K291+Inputs!$G$22,1,0),0)</f>
        <v>1</v>
      </c>
      <c r="V291" s="14">
        <v>0</v>
      </c>
      <c r="W291" s="5">
        <f t="shared" ca="1" si="44"/>
        <v>1</v>
      </c>
      <c r="X291" s="1">
        <f ca="1">IF((M291&lt;&gt;Inputs!$D$13),IF($C$4&gt;'Invoice Tracker'!K291+Inputs!$G$23,1,0),0)</f>
        <v>1</v>
      </c>
      <c r="Y291" s="14">
        <v>0</v>
      </c>
      <c r="Z291" s="5">
        <f t="shared" ca="1" si="45"/>
        <v>1</v>
      </c>
      <c r="AA291" s="1">
        <f ca="1">IF((M291&lt;&gt;Inputs!$D$13),IF($C$4&gt;'Invoice Tracker'!K291+Inputs!$G$24,1,0),0)</f>
        <v>1</v>
      </c>
      <c r="AB291" s="14">
        <v>0</v>
      </c>
      <c r="AC291" s="5">
        <f t="shared" ca="1" si="46"/>
        <v>1</v>
      </c>
      <c r="AD291" s="1">
        <f ca="1">IF((M291&lt;&gt;Inputs!$D$13),IF($C$4&gt;'Invoice Tracker'!K291+Inputs!$G$25,1,0),0)</f>
        <v>1</v>
      </c>
      <c r="AE291" s="14">
        <v>0</v>
      </c>
      <c r="AF291" s="5">
        <f t="shared" ca="1" si="47"/>
        <v>1</v>
      </c>
      <c r="AG291" s="1">
        <f ca="1">IF((M291&lt;&gt;Inputs!$D$13),IF($C$4&gt;'Invoice Tracker'!K291+Inputs!$G$26,1,0),0)</f>
        <v>1</v>
      </c>
      <c r="AH291" s="14">
        <v>0</v>
      </c>
      <c r="AI291" s="5">
        <f t="shared" ca="1" si="48"/>
        <v>1</v>
      </c>
      <c r="AJ291" s="1">
        <f ca="1">IF((M291&lt;&gt;Inputs!$D$13),IF($C$4&gt;'Invoice Tracker'!K291+Inputs!$G$27,1,0),0)</f>
        <v>1</v>
      </c>
      <c r="AK291" s="14">
        <v>0</v>
      </c>
      <c r="AL291" s="5">
        <f t="shared" ca="1" si="49"/>
        <v>1</v>
      </c>
    </row>
    <row r="292" spans="2:38" x14ac:dyDescent="0.2">
      <c r="B292" s="31" t="s">
        <v>42</v>
      </c>
      <c r="C292" s="32" t="s">
        <v>240</v>
      </c>
      <c r="D292" s="33" t="s">
        <v>42</v>
      </c>
      <c r="E292" s="31" t="s">
        <v>42</v>
      </c>
      <c r="F292" s="31" t="s">
        <v>42</v>
      </c>
      <c r="G292" s="13">
        <v>0</v>
      </c>
      <c r="H292" s="13">
        <v>0</v>
      </c>
      <c r="I292" s="14" t="s">
        <v>7</v>
      </c>
      <c r="J292" s="15"/>
      <c r="K292" s="15"/>
      <c r="L292" s="4" t="str">
        <f>IF(H292&lt;&gt;0,IF(Q292&gt;0,IF($C$4&gt;K292,Inputs!$D$7,Inputs!$D$8),Inputs!$D$9),"-")</f>
        <v>-</v>
      </c>
      <c r="M292" s="4" t="str">
        <f>IF(H292&lt;&gt;0,IF(O292=0,Inputs!$D$11,IF(AND(O292&gt;0,O292&lt;Q292),Inputs!$D$12,Inputs!$D$13)),"-")</f>
        <v>-</v>
      </c>
      <c r="N292" s="14" t="s">
        <v>199</v>
      </c>
      <c r="O292" s="13">
        <v>0</v>
      </c>
      <c r="P292" s="13" t="s">
        <v>42</v>
      </c>
      <c r="Q292" s="2">
        <f t="shared" si="43"/>
        <v>0</v>
      </c>
      <c r="R292" s="6" t="str">
        <f>IF(H292&lt;&gt;0,IF(M292&lt;&gt;Inputs!$D$13,$C$4-J292,"-"),"-")</f>
        <v>-</v>
      </c>
      <c r="S292" s="6" t="str">
        <f ca="1">IF(AND(H292&lt;&gt;0,K292&lt;$C$4),IF(M292&lt;&gt;Inputs!$D$13,$C$4-K292,"-"),"-")</f>
        <v>-</v>
      </c>
      <c r="T292" s="6" t="str">
        <f>IF(M292=Inputs!$D$9,'Invoice Tracker'!P292-'Invoice Tracker'!K292,"-")</f>
        <v>-</v>
      </c>
      <c r="U292" s="5">
        <f ca="1">IF((M292&lt;&gt;Inputs!$D$13),IF($C$4&gt;'Invoice Tracker'!K292+Inputs!$G$22,1,0),0)</f>
        <v>1</v>
      </c>
      <c r="V292" s="14">
        <v>0</v>
      </c>
      <c r="W292" s="5">
        <f t="shared" ca="1" si="44"/>
        <v>1</v>
      </c>
      <c r="X292" s="1">
        <f ca="1">IF((M292&lt;&gt;Inputs!$D$13),IF($C$4&gt;'Invoice Tracker'!K292+Inputs!$G$23,1,0),0)</f>
        <v>1</v>
      </c>
      <c r="Y292" s="14">
        <v>0</v>
      </c>
      <c r="Z292" s="5">
        <f t="shared" ca="1" si="45"/>
        <v>1</v>
      </c>
      <c r="AA292" s="1">
        <f ca="1">IF((M292&lt;&gt;Inputs!$D$13),IF($C$4&gt;'Invoice Tracker'!K292+Inputs!$G$24,1,0),0)</f>
        <v>1</v>
      </c>
      <c r="AB292" s="14">
        <v>0</v>
      </c>
      <c r="AC292" s="5">
        <f t="shared" ca="1" si="46"/>
        <v>1</v>
      </c>
      <c r="AD292" s="1">
        <f ca="1">IF((M292&lt;&gt;Inputs!$D$13),IF($C$4&gt;'Invoice Tracker'!K292+Inputs!$G$25,1,0),0)</f>
        <v>1</v>
      </c>
      <c r="AE292" s="14">
        <v>0</v>
      </c>
      <c r="AF292" s="5">
        <f t="shared" ca="1" si="47"/>
        <v>1</v>
      </c>
      <c r="AG292" s="1">
        <f ca="1">IF((M292&lt;&gt;Inputs!$D$13),IF($C$4&gt;'Invoice Tracker'!K292+Inputs!$G$26,1,0),0)</f>
        <v>1</v>
      </c>
      <c r="AH292" s="14">
        <v>0</v>
      </c>
      <c r="AI292" s="5">
        <f t="shared" ca="1" si="48"/>
        <v>1</v>
      </c>
      <c r="AJ292" s="1">
        <f ca="1">IF((M292&lt;&gt;Inputs!$D$13),IF($C$4&gt;'Invoice Tracker'!K292+Inputs!$G$27,1,0),0)</f>
        <v>1</v>
      </c>
      <c r="AK292" s="14">
        <v>0</v>
      </c>
      <c r="AL292" s="5">
        <f t="shared" ca="1" si="49"/>
        <v>1</v>
      </c>
    </row>
    <row r="293" spans="2:38" x14ac:dyDescent="0.2">
      <c r="B293" s="31" t="s">
        <v>42</v>
      </c>
      <c r="C293" s="32" t="s">
        <v>240</v>
      </c>
      <c r="D293" s="33" t="s">
        <v>42</v>
      </c>
      <c r="E293" s="31" t="s">
        <v>42</v>
      </c>
      <c r="F293" s="31" t="s">
        <v>42</v>
      </c>
      <c r="G293" s="13">
        <v>0</v>
      </c>
      <c r="H293" s="13">
        <v>0</v>
      </c>
      <c r="I293" s="14" t="s">
        <v>7</v>
      </c>
      <c r="J293" s="15"/>
      <c r="K293" s="15"/>
      <c r="L293" s="4" t="str">
        <f>IF(H293&lt;&gt;0,IF(Q293&gt;0,IF($C$4&gt;K293,Inputs!$D$7,Inputs!$D$8),Inputs!$D$9),"-")</f>
        <v>-</v>
      </c>
      <c r="M293" s="4" t="str">
        <f>IF(H293&lt;&gt;0,IF(O293=0,Inputs!$D$11,IF(AND(O293&gt;0,O293&lt;Q293),Inputs!$D$12,Inputs!$D$13)),"-")</f>
        <v>-</v>
      </c>
      <c r="N293" s="14" t="s">
        <v>199</v>
      </c>
      <c r="O293" s="13">
        <v>0</v>
      </c>
      <c r="P293" s="13" t="s">
        <v>42</v>
      </c>
      <c r="Q293" s="2">
        <f t="shared" si="43"/>
        <v>0</v>
      </c>
      <c r="R293" s="6" t="str">
        <f>IF(H293&lt;&gt;0,IF(M293&lt;&gt;Inputs!$D$13,$C$4-J293,"-"),"-")</f>
        <v>-</v>
      </c>
      <c r="S293" s="6" t="str">
        <f ca="1">IF(AND(H293&lt;&gt;0,K293&lt;$C$4),IF(M293&lt;&gt;Inputs!$D$13,$C$4-K293,"-"),"-")</f>
        <v>-</v>
      </c>
      <c r="T293" s="6" t="str">
        <f>IF(M293=Inputs!$D$9,'Invoice Tracker'!P293-'Invoice Tracker'!K293,"-")</f>
        <v>-</v>
      </c>
      <c r="U293" s="5">
        <f ca="1">IF((M293&lt;&gt;Inputs!$D$13),IF($C$4&gt;'Invoice Tracker'!K293+Inputs!$G$22,1,0),0)</f>
        <v>1</v>
      </c>
      <c r="V293" s="14">
        <v>0</v>
      </c>
      <c r="W293" s="5">
        <f t="shared" ca="1" si="44"/>
        <v>1</v>
      </c>
      <c r="X293" s="1">
        <f ca="1">IF((M293&lt;&gt;Inputs!$D$13),IF($C$4&gt;'Invoice Tracker'!K293+Inputs!$G$23,1,0),0)</f>
        <v>1</v>
      </c>
      <c r="Y293" s="14">
        <v>0</v>
      </c>
      <c r="Z293" s="5">
        <f t="shared" ca="1" si="45"/>
        <v>1</v>
      </c>
      <c r="AA293" s="1">
        <f ca="1">IF((M293&lt;&gt;Inputs!$D$13),IF($C$4&gt;'Invoice Tracker'!K293+Inputs!$G$24,1,0),0)</f>
        <v>1</v>
      </c>
      <c r="AB293" s="14">
        <v>0</v>
      </c>
      <c r="AC293" s="5">
        <f t="shared" ca="1" si="46"/>
        <v>1</v>
      </c>
      <c r="AD293" s="1">
        <f ca="1">IF((M293&lt;&gt;Inputs!$D$13),IF($C$4&gt;'Invoice Tracker'!K293+Inputs!$G$25,1,0),0)</f>
        <v>1</v>
      </c>
      <c r="AE293" s="14">
        <v>0</v>
      </c>
      <c r="AF293" s="5">
        <f t="shared" ca="1" si="47"/>
        <v>1</v>
      </c>
      <c r="AG293" s="1">
        <f ca="1">IF((M293&lt;&gt;Inputs!$D$13),IF($C$4&gt;'Invoice Tracker'!K293+Inputs!$G$26,1,0),0)</f>
        <v>1</v>
      </c>
      <c r="AH293" s="14">
        <v>0</v>
      </c>
      <c r="AI293" s="5">
        <f t="shared" ca="1" si="48"/>
        <v>1</v>
      </c>
      <c r="AJ293" s="1">
        <f ca="1">IF((M293&lt;&gt;Inputs!$D$13),IF($C$4&gt;'Invoice Tracker'!K293+Inputs!$G$27,1,0),0)</f>
        <v>1</v>
      </c>
      <c r="AK293" s="14">
        <v>0</v>
      </c>
      <c r="AL293" s="5">
        <f t="shared" ca="1" si="49"/>
        <v>1</v>
      </c>
    </row>
    <row r="294" spans="2:38" x14ac:dyDescent="0.2">
      <c r="B294" s="31" t="s">
        <v>42</v>
      </c>
      <c r="C294" s="32" t="s">
        <v>240</v>
      </c>
      <c r="D294" s="33" t="s">
        <v>42</v>
      </c>
      <c r="E294" s="31" t="s">
        <v>42</v>
      </c>
      <c r="F294" s="31" t="s">
        <v>42</v>
      </c>
      <c r="G294" s="13">
        <v>0</v>
      </c>
      <c r="H294" s="13">
        <v>0</v>
      </c>
      <c r="I294" s="14" t="s">
        <v>7</v>
      </c>
      <c r="J294" s="15"/>
      <c r="K294" s="15"/>
      <c r="L294" s="4" t="str">
        <f>IF(H294&lt;&gt;0,IF(Q294&gt;0,IF($C$4&gt;K294,Inputs!$D$7,Inputs!$D$8),Inputs!$D$9),"-")</f>
        <v>-</v>
      </c>
      <c r="M294" s="4" t="str">
        <f>IF(H294&lt;&gt;0,IF(O294=0,Inputs!$D$11,IF(AND(O294&gt;0,O294&lt;Q294),Inputs!$D$12,Inputs!$D$13)),"-")</f>
        <v>-</v>
      </c>
      <c r="N294" s="14" t="s">
        <v>199</v>
      </c>
      <c r="O294" s="13">
        <v>0</v>
      </c>
      <c r="P294" s="13" t="s">
        <v>42</v>
      </c>
      <c r="Q294" s="2">
        <f t="shared" si="43"/>
        <v>0</v>
      </c>
      <c r="R294" s="6" t="str">
        <f>IF(H294&lt;&gt;0,IF(M294&lt;&gt;Inputs!$D$13,$C$4-J294,"-"),"-")</f>
        <v>-</v>
      </c>
      <c r="S294" s="6" t="str">
        <f ca="1">IF(AND(H294&lt;&gt;0,K294&lt;$C$4),IF(M294&lt;&gt;Inputs!$D$13,$C$4-K294,"-"),"-")</f>
        <v>-</v>
      </c>
      <c r="T294" s="6" t="str">
        <f>IF(M294=Inputs!$D$9,'Invoice Tracker'!P294-'Invoice Tracker'!K294,"-")</f>
        <v>-</v>
      </c>
      <c r="U294" s="5">
        <f ca="1">IF((M294&lt;&gt;Inputs!$D$13),IF($C$4&gt;'Invoice Tracker'!K294+Inputs!$G$22,1,0),0)</f>
        <v>1</v>
      </c>
      <c r="V294" s="14">
        <v>0</v>
      </c>
      <c r="W294" s="5">
        <f t="shared" ca="1" si="44"/>
        <v>1</v>
      </c>
      <c r="X294" s="1">
        <f ca="1">IF((M294&lt;&gt;Inputs!$D$13),IF($C$4&gt;'Invoice Tracker'!K294+Inputs!$G$23,1,0),0)</f>
        <v>1</v>
      </c>
      <c r="Y294" s="14">
        <v>0</v>
      </c>
      <c r="Z294" s="5">
        <f t="shared" ca="1" si="45"/>
        <v>1</v>
      </c>
      <c r="AA294" s="1">
        <f ca="1">IF((M294&lt;&gt;Inputs!$D$13),IF($C$4&gt;'Invoice Tracker'!K294+Inputs!$G$24,1,0),0)</f>
        <v>1</v>
      </c>
      <c r="AB294" s="14">
        <v>0</v>
      </c>
      <c r="AC294" s="5">
        <f t="shared" ca="1" si="46"/>
        <v>1</v>
      </c>
      <c r="AD294" s="1">
        <f ca="1">IF((M294&lt;&gt;Inputs!$D$13),IF($C$4&gt;'Invoice Tracker'!K294+Inputs!$G$25,1,0),0)</f>
        <v>1</v>
      </c>
      <c r="AE294" s="14">
        <v>0</v>
      </c>
      <c r="AF294" s="5">
        <f t="shared" ca="1" si="47"/>
        <v>1</v>
      </c>
      <c r="AG294" s="1">
        <f ca="1">IF((M294&lt;&gt;Inputs!$D$13),IF($C$4&gt;'Invoice Tracker'!K294+Inputs!$G$26,1,0),0)</f>
        <v>1</v>
      </c>
      <c r="AH294" s="14">
        <v>0</v>
      </c>
      <c r="AI294" s="5">
        <f t="shared" ca="1" si="48"/>
        <v>1</v>
      </c>
      <c r="AJ294" s="1">
        <f ca="1">IF((M294&lt;&gt;Inputs!$D$13),IF($C$4&gt;'Invoice Tracker'!K294+Inputs!$G$27,1,0),0)</f>
        <v>1</v>
      </c>
      <c r="AK294" s="14">
        <v>0</v>
      </c>
      <c r="AL294" s="5">
        <f t="shared" ca="1" si="49"/>
        <v>1</v>
      </c>
    </row>
    <row r="295" spans="2:38" x14ac:dyDescent="0.2">
      <c r="B295" s="31" t="s">
        <v>42</v>
      </c>
      <c r="C295" s="32" t="s">
        <v>240</v>
      </c>
      <c r="D295" s="33" t="s">
        <v>42</v>
      </c>
      <c r="E295" s="31" t="s">
        <v>42</v>
      </c>
      <c r="F295" s="31" t="s">
        <v>42</v>
      </c>
      <c r="G295" s="13">
        <v>0</v>
      </c>
      <c r="H295" s="13">
        <v>0</v>
      </c>
      <c r="I295" s="14" t="s">
        <v>7</v>
      </c>
      <c r="J295" s="15"/>
      <c r="K295" s="15"/>
      <c r="L295" s="4" t="str">
        <f>IF(H295&lt;&gt;0,IF(Q295&gt;0,IF($C$4&gt;K295,Inputs!$D$7,Inputs!$D$8),Inputs!$D$9),"-")</f>
        <v>-</v>
      </c>
      <c r="M295" s="4" t="str">
        <f>IF(H295&lt;&gt;0,IF(O295=0,Inputs!$D$11,IF(AND(O295&gt;0,O295&lt;Q295),Inputs!$D$12,Inputs!$D$13)),"-")</f>
        <v>-</v>
      </c>
      <c r="N295" s="14" t="s">
        <v>199</v>
      </c>
      <c r="O295" s="13">
        <v>0</v>
      </c>
      <c r="P295" s="13" t="s">
        <v>42</v>
      </c>
      <c r="Q295" s="2">
        <f t="shared" si="43"/>
        <v>0</v>
      </c>
      <c r="R295" s="6" t="str">
        <f>IF(H295&lt;&gt;0,IF(M295&lt;&gt;Inputs!$D$13,$C$4-J295,"-"),"-")</f>
        <v>-</v>
      </c>
      <c r="S295" s="6" t="str">
        <f ca="1">IF(AND(H295&lt;&gt;0,K295&lt;$C$4),IF(M295&lt;&gt;Inputs!$D$13,$C$4-K295,"-"),"-")</f>
        <v>-</v>
      </c>
      <c r="T295" s="6" t="str">
        <f>IF(M295=Inputs!$D$9,'Invoice Tracker'!P295-'Invoice Tracker'!K295,"-")</f>
        <v>-</v>
      </c>
      <c r="U295" s="5">
        <f ca="1">IF((M295&lt;&gt;Inputs!$D$13),IF($C$4&gt;'Invoice Tracker'!K295+Inputs!$G$22,1,0),0)</f>
        <v>1</v>
      </c>
      <c r="V295" s="14">
        <v>0</v>
      </c>
      <c r="W295" s="5">
        <f t="shared" ca="1" si="44"/>
        <v>1</v>
      </c>
      <c r="X295" s="1">
        <f ca="1">IF((M295&lt;&gt;Inputs!$D$13),IF($C$4&gt;'Invoice Tracker'!K295+Inputs!$G$23,1,0),0)</f>
        <v>1</v>
      </c>
      <c r="Y295" s="14">
        <v>0</v>
      </c>
      <c r="Z295" s="5">
        <f t="shared" ca="1" si="45"/>
        <v>1</v>
      </c>
      <c r="AA295" s="1">
        <f ca="1">IF((M295&lt;&gt;Inputs!$D$13),IF($C$4&gt;'Invoice Tracker'!K295+Inputs!$G$24,1,0),0)</f>
        <v>1</v>
      </c>
      <c r="AB295" s="14">
        <v>0</v>
      </c>
      <c r="AC295" s="5">
        <f t="shared" ca="1" si="46"/>
        <v>1</v>
      </c>
      <c r="AD295" s="1">
        <f ca="1">IF((M295&lt;&gt;Inputs!$D$13),IF($C$4&gt;'Invoice Tracker'!K295+Inputs!$G$25,1,0),0)</f>
        <v>1</v>
      </c>
      <c r="AE295" s="14">
        <v>0</v>
      </c>
      <c r="AF295" s="5">
        <f t="shared" ca="1" si="47"/>
        <v>1</v>
      </c>
      <c r="AG295" s="1">
        <f ca="1">IF((M295&lt;&gt;Inputs!$D$13),IF($C$4&gt;'Invoice Tracker'!K295+Inputs!$G$26,1,0),0)</f>
        <v>1</v>
      </c>
      <c r="AH295" s="14">
        <v>0</v>
      </c>
      <c r="AI295" s="5">
        <f t="shared" ca="1" si="48"/>
        <v>1</v>
      </c>
      <c r="AJ295" s="1">
        <f ca="1">IF((M295&lt;&gt;Inputs!$D$13),IF($C$4&gt;'Invoice Tracker'!K295+Inputs!$G$27,1,0),0)</f>
        <v>1</v>
      </c>
      <c r="AK295" s="14">
        <v>0</v>
      </c>
      <c r="AL295" s="5">
        <f t="shared" ca="1" si="49"/>
        <v>1</v>
      </c>
    </row>
    <row r="296" spans="2:38" x14ac:dyDescent="0.2">
      <c r="B296" s="31" t="s">
        <v>42</v>
      </c>
      <c r="C296" s="32" t="s">
        <v>240</v>
      </c>
      <c r="D296" s="33" t="s">
        <v>42</v>
      </c>
      <c r="E296" s="31" t="s">
        <v>42</v>
      </c>
      <c r="F296" s="31" t="s">
        <v>42</v>
      </c>
      <c r="G296" s="13">
        <v>0</v>
      </c>
      <c r="H296" s="13">
        <v>0</v>
      </c>
      <c r="I296" s="14" t="s">
        <v>7</v>
      </c>
      <c r="J296" s="15"/>
      <c r="K296" s="15"/>
      <c r="L296" s="4" t="str">
        <f>IF(H296&lt;&gt;0,IF(Q296&gt;0,IF($C$4&gt;K296,Inputs!$D$7,Inputs!$D$8),Inputs!$D$9),"-")</f>
        <v>-</v>
      </c>
      <c r="M296" s="4" t="str">
        <f>IF(H296&lt;&gt;0,IF(O296=0,Inputs!$D$11,IF(AND(O296&gt;0,O296&lt;Q296),Inputs!$D$12,Inputs!$D$13)),"-")</f>
        <v>-</v>
      </c>
      <c r="N296" s="14" t="s">
        <v>199</v>
      </c>
      <c r="O296" s="13">
        <v>0</v>
      </c>
      <c r="P296" s="13" t="s">
        <v>42</v>
      </c>
      <c r="Q296" s="2">
        <f t="shared" si="43"/>
        <v>0</v>
      </c>
      <c r="R296" s="6" t="str">
        <f>IF(H296&lt;&gt;0,IF(M296&lt;&gt;Inputs!$D$13,$C$4-J296,"-"),"-")</f>
        <v>-</v>
      </c>
      <c r="S296" s="6" t="str">
        <f ca="1">IF(AND(H296&lt;&gt;0,K296&lt;$C$4),IF(M296&lt;&gt;Inputs!$D$13,$C$4-K296,"-"),"-")</f>
        <v>-</v>
      </c>
      <c r="T296" s="6" t="str">
        <f>IF(M296=Inputs!$D$9,'Invoice Tracker'!P296-'Invoice Tracker'!K296,"-")</f>
        <v>-</v>
      </c>
      <c r="U296" s="5">
        <f ca="1">IF((M296&lt;&gt;Inputs!$D$13),IF($C$4&gt;'Invoice Tracker'!K296+Inputs!$G$22,1,0),0)</f>
        <v>1</v>
      </c>
      <c r="V296" s="14">
        <v>0</v>
      </c>
      <c r="W296" s="5">
        <f t="shared" ca="1" si="44"/>
        <v>1</v>
      </c>
      <c r="X296" s="1">
        <f ca="1">IF((M296&lt;&gt;Inputs!$D$13),IF($C$4&gt;'Invoice Tracker'!K296+Inputs!$G$23,1,0),0)</f>
        <v>1</v>
      </c>
      <c r="Y296" s="14">
        <v>0</v>
      </c>
      <c r="Z296" s="5">
        <f t="shared" ca="1" si="45"/>
        <v>1</v>
      </c>
      <c r="AA296" s="1">
        <f ca="1">IF((M296&lt;&gt;Inputs!$D$13),IF($C$4&gt;'Invoice Tracker'!K296+Inputs!$G$24,1,0),0)</f>
        <v>1</v>
      </c>
      <c r="AB296" s="14">
        <v>0</v>
      </c>
      <c r="AC296" s="5">
        <f t="shared" ca="1" si="46"/>
        <v>1</v>
      </c>
      <c r="AD296" s="1">
        <f ca="1">IF((M296&lt;&gt;Inputs!$D$13),IF($C$4&gt;'Invoice Tracker'!K296+Inputs!$G$25,1,0),0)</f>
        <v>1</v>
      </c>
      <c r="AE296" s="14">
        <v>0</v>
      </c>
      <c r="AF296" s="5">
        <f t="shared" ca="1" si="47"/>
        <v>1</v>
      </c>
      <c r="AG296" s="1">
        <f ca="1">IF((M296&lt;&gt;Inputs!$D$13),IF($C$4&gt;'Invoice Tracker'!K296+Inputs!$G$26,1,0),0)</f>
        <v>1</v>
      </c>
      <c r="AH296" s="14">
        <v>0</v>
      </c>
      <c r="AI296" s="5">
        <f t="shared" ca="1" si="48"/>
        <v>1</v>
      </c>
      <c r="AJ296" s="1">
        <f ca="1">IF((M296&lt;&gt;Inputs!$D$13),IF($C$4&gt;'Invoice Tracker'!K296+Inputs!$G$27,1,0),0)</f>
        <v>1</v>
      </c>
      <c r="AK296" s="14">
        <v>0</v>
      </c>
      <c r="AL296" s="5">
        <f t="shared" ca="1" si="49"/>
        <v>1</v>
      </c>
    </row>
    <row r="297" spans="2:38" x14ac:dyDescent="0.2">
      <c r="B297" s="31" t="s">
        <v>42</v>
      </c>
      <c r="C297" s="32" t="s">
        <v>240</v>
      </c>
      <c r="D297" s="33" t="s">
        <v>42</v>
      </c>
      <c r="E297" s="31" t="s">
        <v>42</v>
      </c>
      <c r="F297" s="31" t="s">
        <v>42</v>
      </c>
      <c r="G297" s="13">
        <v>0</v>
      </c>
      <c r="H297" s="13">
        <v>0</v>
      </c>
      <c r="I297" s="14" t="s">
        <v>7</v>
      </c>
      <c r="J297" s="15"/>
      <c r="K297" s="15"/>
      <c r="L297" s="4" t="str">
        <f>IF(H297&lt;&gt;0,IF(Q297&gt;0,IF($C$4&gt;K297,Inputs!$D$7,Inputs!$D$8),Inputs!$D$9),"-")</f>
        <v>-</v>
      </c>
      <c r="M297" s="4" t="str">
        <f>IF(H297&lt;&gt;0,IF(O297=0,Inputs!$D$11,IF(AND(O297&gt;0,O297&lt;Q297),Inputs!$D$12,Inputs!$D$13)),"-")</f>
        <v>-</v>
      </c>
      <c r="N297" s="14" t="s">
        <v>199</v>
      </c>
      <c r="O297" s="13">
        <v>0</v>
      </c>
      <c r="P297" s="13" t="s">
        <v>42</v>
      </c>
      <c r="Q297" s="2">
        <f t="shared" si="43"/>
        <v>0</v>
      </c>
      <c r="R297" s="6" t="str">
        <f>IF(H297&lt;&gt;0,IF(M297&lt;&gt;Inputs!$D$13,$C$4-J297,"-"),"-")</f>
        <v>-</v>
      </c>
      <c r="S297" s="6" t="str">
        <f ca="1">IF(AND(H297&lt;&gt;0,K297&lt;$C$4),IF(M297&lt;&gt;Inputs!$D$13,$C$4-K297,"-"),"-")</f>
        <v>-</v>
      </c>
      <c r="T297" s="6" t="str">
        <f>IF(M297=Inputs!$D$9,'Invoice Tracker'!P297-'Invoice Tracker'!K297,"-")</f>
        <v>-</v>
      </c>
      <c r="U297" s="5">
        <f ca="1">IF((M297&lt;&gt;Inputs!$D$13),IF($C$4&gt;'Invoice Tracker'!K297+Inputs!$G$22,1,0),0)</f>
        <v>1</v>
      </c>
      <c r="V297" s="14">
        <v>0</v>
      </c>
      <c r="W297" s="5">
        <f t="shared" ca="1" si="44"/>
        <v>1</v>
      </c>
      <c r="X297" s="1">
        <f ca="1">IF((M297&lt;&gt;Inputs!$D$13),IF($C$4&gt;'Invoice Tracker'!K297+Inputs!$G$23,1,0),0)</f>
        <v>1</v>
      </c>
      <c r="Y297" s="14">
        <v>0</v>
      </c>
      <c r="Z297" s="5">
        <f t="shared" ca="1" si="45"/>
        <v>1</v>
      </c>
      <c r="AA297" s="1">
        <f ca="1">IF((M297&lt;&gt;Inputs!$D$13),IF($C$4&gt;'Invoice Tracker'!K297+Inputs!$G$24,1,0),0)</f>
        <v>1</v>
      </c>
      <c r="AB297" s="14">
        <v>0</v>
      </c>
      <c r="AC297" s="5">
        <f t="shared" ca="1" si="46"/>
        <v>1</v>
      </c>
      <c r="AD297" s="1">
        <f ca="1">IF((M297&lt;&gt;Inputs!$D$13),IF($C$4&gt;'Invoice Tracker'!K297+Inputs!$G$25,1,0),0)</f>
        <v>1</v>
      </c>
      <c r="AE297" s="14">
        <v>0</v>
      </c>
      <c r="AF297" s="5">
        <f t="shared" ca="1" si="47"/>
        <v>1</v>
      </c>
      <c r="AG297" s="1">
        <f ca="1">IF((M297&lt;&gt;Inputs!$D$13),IF($C$4&gt;'Invoice Tracker'!K297+Inputs!$G$26,1,0),0)</f>
        <v>1</v>
      </c>
      <c r="AH297" s="14">
        <v>0</v>
      </c>
      <c r="AI297" s="5">
        <f t="shared" ca="1" si="48"/>
        <v>1</v>
      </c>
      <c r="AJ297" s="1">
        <f ca="1">IF((M297&lt;&gt;Inputs!$D$13),IF($C$4&gt;'Invoice Tracker'!K297+Inputs!$G$27,1,0),0)</f>
        <v>1</v>
      </c>
      <c r="AK297" s="14">
        <v>0</v>
      </c>
      <c r="AL297" s="5">
        <f t="shared" ca="1" si="49"/>
        <v>1</v>
      </c>
    </row>
    <row r="298" spans="2:38" x14ac:dyDescent="0.2">
      <c r="B298" s="31" t="s">
        <v>42</v>
      </c>
      <c r="C298" s="32" t="s">
        <v>240</v>
      </c>
      <c r="D298" s="33" t="s">
        <v>42</v>
      </c>
      <c r="E298" s="31" t="s">
        <v>42</v>
      </c>
      <c r="F298" s="31" t="s">
        <v>42</v>
      </c>
      <c r="G298" s="13">
        <v>0</v>
      </c>
      <c r="H298" s="13">
        <v>0</v>
      </c>
      <c r="I298" s="14" t="s">
        <v>7</v>
      </c>
      <c r="J298" s="15"/>
      <c r="K298" s="15"/>
      <c r="L298" s="4" t="str">
        <f>IF(H298&lt;&gt;0,IF(Q298&gt;0,IF($C$4&gt;K298,Inputs!$D$7,Inputs!$D$8),Inputs!$D$9),"-")</f>
        <v>-</v>
      </c>
      <c r="M298" s="4" t="str">
        <f>IF(H298&lt;&gt;0,IF(O298=0,Inputs!$D$11,IF(AND(O298&gt;0,O298&lt;Q298),Inputs!$D$12,Inputs!$D$13)),"-")</f>
        <v>-</v>
      </c>
      <c r="N298" s="14" t="s">
        <v>199</v>
      </c>
      <c r="O298" s="13">
        <v>0</v>
      </c>
      <c r="P298" s="13" t="s">
        <v>42</v>
      </c>
      <c r="Q298" s="2">
        <f t="shared" si="43"/>
        <v>0</v>
      </c>
      <c r="R298" s="6" t="str">
        <f>IF(H298&lt;&gt;0,IF(M298&lt;&gt;Inputs!$D$13,$C$4-J298,"-"),"-")</f>
        <v>-</v>
      </c>
      <c r="S298" s="6" t="str">
        <f ca="1">IF(AND(H298&lt;&gt;0,K298&lt;$C$4),IF(M298&lt;&gt;Inputs!$D$13,$C$4-K298,"-"),"-")</f>
        <v>-</v>
      </c>
      <c r="T298" s="6" t="str">
        <f>IF(M298=Inputs!$D$9,'Invoice Tracker'!P298-'Invoice Tracker'!K298,"-")</f>
        <v>-</v>
      </c>
      <c r="U298" s="5">
        <f ca="1">IF((M298&lt;&gt;Inputs!$D$13),IF($C$4&gt;'Invoice Tracker'!K298+Inputs!$G$22,1,0),0)</f>
        <v>1</v>
      </c>
      <c r="V298" s="14">
        <v>0</v>
      </c>
      <c r="W298" s="5">
        <f t="shared" ca="1" si="44"/>
        <v>1</v>
      </c>
      <c r="X298" s="1">
        <f ca="1">IF((M298&lt;&gt;Inputs!$D$13),IF($C$4&gt;'Invoice Tracker'!K298+Inputs!$G$23,1,0),0)</f>
        <v>1</v>
      </c>
      <c r="Y298" s="14">
        <v>0</v>
      </c>
      <c r="Z298" s="5">
        <f t="shared" ca="1" si="45"/>
        <v>1</v>
      </c>
      <c r="AA298" s="1">
        <f ca="1">IF((M298&lt;&gt;Inputs!$D$13),IF($C$4&gt;'Invoice Tracker'!K298+Inputs!$G$24,1,0),0)</f>
        <v>1</v>
      </c>
      <c r="AB298" s="14">
        <v>0</v>
      </c>
      <c r="AC298" s="5">
        <f t="shared" ca="1" si="46"/>
        <v>1</v>
      </c>
      <c r="AD298" s="1">
        <f ca="1">IF((M298&lt;&gt;Inputs!$D$13),IF($C$4&gt;'Invoice Tracker'!K298+Inputs!$G$25,1,0),0)</f>
        <v>1</v>
      </c>
      <c r="AE298" s="14">
        <v>0</v>
      </c>
      <c r="AF298" s="5">
        <f t="shared" ca="1" si="47"/>
        <v>1</v>
      </c>
      <c r="AG298" s="1">
        <f ca="1">IF((M298&lt;&gt;Inputs!$D$13),IF($C$4&gt;'Invoice Tracker'!K298+Inputs!$G$26,1,0),0)</f>
        <v>1</v>
      </c>
      <c r="AH298" s="14">
        <v>0</v>
      </c>
      <c r="AI298" s="5">
        <f t="shared" ca="1" si="48"/>
        <v>1</v>
      </c>
      <c r="AJ298" s="1">
        <f ca="1">IF((M298&lt;&gt;Inputs!$D$13),IF($C$4&gt;'Invoice Tracker'!K298+Inputs!$G$27,1,0),0)</f>
        <v>1</v>
      </c>
      <c r="AK298" s="14">
        <v>0</v>
      </c>
      <c r="AL298" s="5">
        <f t="shared" ca="1" si="49"/>
        <v>1</v>
      </c>
    </row>
    <row r="299" spans="2:38" x14ac:dyDescent="0.2">
      <c r="B299" s="31" t="s">
        <v>42</v>
      </c>
      <c r="C299" s="32" t="s">
        <v>240</v>
      </c>
      <c r="D299" s="33" t="s">
        <v>42</v>
      </c>
      <c r="E299" s="31" t="s">
        <v>42</v>
      </c>
      <c r="F299" s="31" t="s">
        <v>42</v>
      </c>
      <c r="G299" s="13">
        <v>0</v>
      </c>
      <c r="H299" s="13">
        <v>0</v>
      </c>
      <c r="I299" s="14" t="s">
        <v>7</v>
      </c>
      <c r="J299" s="15"/>
      <c r="K299" s="15"/>
      <c r="L299" s="4" t="str">
        <f>IF(H299&lt;&gt;0,IF(Q299&gt;0,IF($C$4&gt;K299,Inputs!$D$7,Inputs!$D$8),Inputs!$D$9),"-")</f>
        <v>-</v>
      </c>
      <c r="M299" s="4" t="str">
        <f>IF(H299&lt;&gt;0,IF(O299=0,Inputs!$D$11,IF(AND(O299&gt;0,O299&lt;Q299),Inputs!$D$12,Inputs!$D$13)),"-")</f>
        <v>-</v>
      </c>
      <c r="N299" s="14" t="s">
        <v>199</v>
      </c>
      <c r="O299" s="13">
        <v>0</v>
      </c>
      <c r="P299" s="13" t="s">
        <v>42</v>
      </c>
      <c r="Q299" s="2">
        <f t="shared" si="43"/>
        <v>0</v>
      </c>
      <c r="R299" s="6" t="str">
        <f>IF(H299&lt;&gt;0,IF(M299&lt;&gt;Inputs!$D$13,$C$4-J299,"-"),"-")</f>
        <v>-</v>
      </c>
      <c r="S299" s="6" t="str">
        <f ca="1">IF(AND(H299&lt;&gt;0,K299&lt;$C$4),IF(M299&lt;&gt;Inputs!$D$13,$C$4-K299,"-"),"-")</f>
        <v>-</v>
      </c>
      <c r="T299" s="6" t="str">
        <f>IF(M299=Inputs!$D$9,'Invoice Tracker'!P299-'Invoice Tracker'!K299,"-")</f>
        <v>-</v>
      </c>
      <c r="U299" s="5">
        <f ca="1">IF((M299&lt;&gt;Inputs!$D$13),IF($C$4&gt;'Invoice Tracker'!K299+Inputs!$G$22,1,0),0)</f>
        <v>1</v>
      </c>
      <c r="V299" s="14">
        <v>0</v>
      </c>
      <c r="W299" s="5">
        <f t="shared" ca="1" si="44"/>
        <v>1</v>
      </c>
      <c r="X299" s="1">
        <f ca="1">IF((M299&lt;&gt;Inputs!$D$13),IF($C$4&gt;'Invoice Tracker'!K299+Inputs!$G$23,1,0),0)</f>
        <v>1</v>
      </c>
      <c r="Y299" s="14">
        <v>0</v>
      </c>
      <c r="Z299" s="5">
        <f t="shared" ca="1" si="45"/>
        <v>1</v>
      </c>
      <c r="AA299" s="1">
        <f ca="1">IF((M299&lt;&gt;Inputs!$D$13),IF($C$4&gt;'Invoice Tracker'!K299+Inputs!$G$24,1,0),0)</f>
        <v>1</v>
      </c>
      <c r="AB299" s="14">
        <v>0</v>
      </c>
      <c r="AC299" s="5">
        <f t="shared" ca="1" si="46"/>
        <v>1</v>
      </c>
      <c r="AD299" s="1">
        <f ca="1">IF((M299&lt;&gt;Inputs!$D$13),IF($C$4&gt;'Invoice Tracker'!K299+Inputs!$G$25,1,0),0)</f>
        <v>1</v>
      </c>
      <c r="AE299" s="14">
        <v>0</v>
      </c>
      <c r="AF299" s="5">
        <f t="shared" ca="1" si="47"/>
        <v>1</v>
      </c>
      <c r="AG299" s="1">
        <f ca="1">IF((M299&lt;&gt;Inputs!$D$13),IF($C$4&gt;'Invoice Tracker'!K299+Inputs!$G$26,1,0),0)</f>
        <v>1</v>
      </c>
      <c r="AH299" s="14">
        <v>0</v>
      </c>
      <c r="AI299" s="5">
        <f t="shared" ca="1" si="48"/>
        <v>1</v>
      </c>
      <c r="AJ299" s="1">
        <f ca="1">IF((M299&lt;&gt;Inputs!$D$13),IF($C$4&gt;'Invoice Tracker'!K299+Inputs!$G$27,1,0),0)</f>
        <v>1</v>
      </c>
      <c r="AK299" s="14">
        <v>0</v>
      </c>
      <c r="AL299" s="5">
        <f t="shared" ca="1" si="49"/>
        <v>1</v>
      </c>
    </row>
    <row r="300" spans="2:38" x14ac:dyDescent="0.2">
      <c r="B300" s="31" t="s">
        <v>42</v>
      </c>
      <c r="C300" s="32" t="s">
        <v>240</v>
      </c>
      <c r="D300" s="33" t="s">
        <v>42</v>
      </c>
      <c r="E300" s="31" t="s">
        <v>42</v>
      </c>
      <c r="F300" s="31" t="s">
        <v>42</v>
      </c>
      <c r="G300" s="13">
        <v>0</v>
      </c>
      <c r="H300" s="13">
        <v>0</v>
      </c>
      <c r="I300" s="14" t="s">
        <v>7</v>
      </c>
      <c r="J300" s="15"/>
      <c r="K300" s="15"/>
      <c r="L300" s="4" t="str">
        <f>IF(H300&lt;&gt;0,IF(Q300&gt;0,IF($C$4&gt;K300,Inputs!$D$7,Inputs!$D$8),Inputs!$D$9),"-")</f>
        <v>-</v>
      </c>
      <c r="M300" s="4" t="str">
        <f>IF(H300&lt;&gt;0,IF(O300=0,Inputs!$D$11,IF(AND(O300&gt;0,O300&lt;Q300),Inputs!$D$12,Inputs!$D$13)),"-")</f>
        <v>-</v>
      </c>
      <c r="N300" s="14" t="s">
        <v>199</v>
      </c>
      <c r="O300" s="13">
        <v>0</v>
      </c>
      <c r="P300" s="13" t="s">
        <v>42</v>
      </c>
      <c r="Q300" s="2">
        <f t="shared" si="43"/>
        <v>0</v>
      </c>
      <c r="R300" s="6" t="str">
        <f>IF(H300&lt;&gt;0,IF(M300&lt;&gt;Inputs!$D$13,$C$4-J300,"-"),"-")</f>
        <v>-</v>
      </c>
      <c r="S300" s="6" t="str">
        <f ca="1">IF(AND(H300&lt;&gt;0,K300&lt;$C$4),IF(M300&lt;&gt;Inputs!$D$13,$C$4-K300,"-"),"-")</f>
        <v>-</v>
      </c>
      <c r="T300" s="6" t="str">
        <f>IF(M300=Inputs!$D$9,'Invoice Tracker'!P300-'Invoice Tracker'!K300,"-")</f>
        <v>-</v>
      </c>
      <c r="U300" s="5">
        <f ca="1">IF((M300&lt;&gt;Inputs!$D$13),IF($C$4&gt;'Invoice Tracker'!K300+Inputs!$G$22,1,0),0)</f>
        <v>1</v>
      </c>
      <c r="V300" s="14">
        <v>0</v>
      </c>
      <c r="W300" s="5">
        <f t="shared" ca="1" si="44"/>
        <v>1</v>
      </c>
      <c r="X300" s="1">
        <f ca="1">IF((M300&lt;&gt;Inputs!$D$13),IF($C$4&gt;'Invoice Tracker'!K300+Inputs!$G$23,1,0),0)</f>
        <v>1</v>
      </c>
      <c r="Y300" s="14">
        <v>0</v>
      </c>
      <c r="Z300" s="5">
        <f t="shared" ca="1" si="45"/>
        <v>1</v>
      </c>
      <c r="AA300" s="1">
        <f ca="1">IF((M300&lt;&gt;Inputs!$D$13),IF($C$4&gt;'Invoice Tracker'!K300+Inputs!$G$24,1,0),0)</f>
        <v>1</v>
      </c>
      <c r="AB300" s="14">
        <v>0</v>
      </c>
      <c r="AC300" s="5">
        <f t="shared" ca="1" si="46"/>
        <v>1</v>
      </c>
      <c r="AD300" s="1">
        <f ca="1">IF((M300&lt;&gt;Inputs!$D$13),IF($C$4&gt;'Invoice Tracker'!K300+Inputs!$G$25,1,0),0)</f>
        <v>1</v>
      </c>
      <c r="AE300" s="14">
        <v>0</v>
      </c>
      <c r="AF300" s="5">
        <f t="shared" ca="1" si="47"/>
        <v>1</v>
      </c>
      <c r="AG300" s="1">
        <f ca="1">IF((M300&lt;&gt;Inputs!$D$13),IF($C$4&gt;'Invoice Tracker'!K300+Inputs!$G$26,1,0),0)</f>
        <v>1</v>
      </c>
      <c r="AH300" s="14">
        <v>0</v>
      </c>
      <c r="AI300" s="5">
        <f t="shared" ca="1" si="48"/>
        <v>1</v>
      </c>
      <c r="AJ300" s="1">
        <f ca="1">IF((M300&lt;&gt;Inputs!$D$13),IF($C$4&gt;'Invoice Tracker'!K300+Inputs!$G$27,1,0),0)</f>
        <v>1</v>
      </c>
      <c r="AK300" s="14">
        <v>0</v>
      </c>
      <c r="AL300" s="5">
        <f t="shared" ca="1" si="49"/>
        <v>1</v>
      </c>
    </row>
    <row r="301" spans="2:38" x14ac:dyDescent="0.2">
      <c r="B301" s="31" t="s">
        <v>42</v>
      </c>
      <c r="C301" s="32" t="s">
        <v>240</v>
      </c>
      <c r="D301" s="33" t="s">
        <v>42</v>
      </c>
      <c r="E301" s="31" t="s">
        <v>42</v>
      </c>
      <c r="F301" s="31" t="s">
        <v>42</v>
      </c>
      <c r="G301" s="13">
        <v>0</v>
      </c>
      <c r="H301" s="13">
        <v>0</v>
      </c>
      <c r="I301" s="14" t="s">
        <v>7</v>
      </c>
      <c r="J301" s="15"/>
      <c r="K301" s="15"/>
      <c r="L301" s="4" t="str">
        <f>IF(H301&lt;&gt;0,IF(Q301&gt;0,IF($C$4&gt;K301,Inputs!$D$7,Inputs!$D$8),Inputs!$D$9),"-")</f>
        <v>-</v>
      </c>
      <c r="M301" s="4" t="str">
        <f>IF(H301&lt;&gt;0,IF(O301=0,Inputs!$D$11,IF(AND(O301&gt;0,O301&lt;Q301),Inputs!$D$12,Inputs!$D$13)),"-")</f>
        <v>-</v>
      </c>
      <c r="N301" s="14" t="s">
        <v>199</v>
      </c>
      <c r="O301" s="13">
        <v>0</v>
      </c>
      <c r="P301" s="13" t="s">
        <v>42</v>
      </c>
      <c r="Q301" s="2">
        <f t="shared" si="43"/>
        <v>0</v>
      </c>
      <c r="R301" s="6" t="str">
        <f>IF(H301&lt;&gt;0,IF(M301&lt;&gt;Inputs!$D$13,$C$4-J301,"-"),"-")</f>
        <v>-</v>
      </c>
      <c r="S301" s="6" t="str">
        <f ca="1">IF(AND(H301&lt;&gt;0,K301&lt;$C$4),IF(M301&lt;&gt;Inputs!$D$13,$C$4-K301,"-"),"-")</f>
        <v>-</v>
      </c>
      <c r="T301" s="6" t="str">
        <f>IF(M301=Inputs!$D$9,'Invoice Tracker'!P301-'Invoice Tracker'!K301,"-")</f>
        <v>-</v>
      </c>
      <c r="U301" s="5">
        <f ca="1">IF((M301&lt;&gt;Inputs!$D$13),IF($C$4&gt;'Invoice Tracker'!K301+Inputs!$G$22,1,0),0)</f>
        <v>1</v>
      </c>
      <c r="V301" s="14">
        <v>0</v>
      </c>
      <c r="W301" s="5">
        <f t="shared" ca="1" si="44"/>
        <v>1</v>
      </c>
      <c r="X301" s="1">
        <f ca="1">IF((M301&lt;&gt;Inputs!$D$13),IF($C$4&gt;'Invoice Tracker'!K301+Inputs!$G$23,1,0),0)</f>
        <v>1</v>
      </c>
      <c r="Y301" s="14">
        <v>0</v>
      </c>
      <c r="Z301" s="5">
        <f t="shared" ca="1" si="45"/>
        <v>1</v>
      </c>
      <c r="AA301" s="1">
        <f ca="1">IF((M301&lt;&gt;Inputs!$D$13),IF($C$4&gt;'Invoice Tracker'!K301+Inputs!$G$24,1,0),0)</f>
        <v>1</v>
      </c>
      <c r="AB301" s="14">
        <v>0</v>
      </c>
      <c r="AC301" s="5">
        <f t="shared" ca="1" si="46"/>
        <v>1</v>
      </c>
      <c r="AD301" s="1">
        <f ca="1">IF((M301&lt;&gt;Inputs!$D$13),IF($C$4&gt;'Invoice Tracker'!K301+Inputs!$G$25,1,0),0)</f>
        <v>1</v>
      </c>
      <c r="AE301" s="14">
        <v>0</v>
      </c>
      <c r="AF301" s="5">
        <f t="shared" ca="1" si="47"/>
        <v>1</v>
      </c>
      <c r="AG301" s="1">
        <f ca="1">IF((M301&lt;&gt;Inputs!$D$13),IF($C$4&gt;'Invoice Tracker'!K301+Inputs!$G$26,1,0),0)</f>
        <v>1</v>
      </c>
      <c r="AH301" s="14">
        <v>0</v>
      </c>
      <c r="AI301" s="5">
        <f t="shared" ca="1" si="48"/>
        <v>1</v>
      </c>
      <c r="AJ301" s="1">
        <f ca="1">IF((M301&lt;&gt;Inputs!$D$13),IF($C$4&gt;'Invoice Tracker'!K301+Inputs!$G$27,1,0),0)</f>
        <v>1</v>
      </c>
      <c r="AK301" s="14">
        <v>0</v>
      </c>
      <c r="AL301" s="5">
        <f t="shared" ca="1" si="49"/>
        <v>1</v>
      </c>
    </row>
    <row r="302" spans="2:38" x14ac:dyDescent="0.2">
      <c r="B302" s="31" t="s">
        <v>42</v>
      </c>
      <c r="C302" s="32" t="s">
        <v>240</v>
      </c>
      <c r="D302" s="33" t="s">
        <v>42</v>
      </c>
      <c r="E302" s="31" t="s">
        <v>42</v>
      </c>
      <c r="F302" s="31" t="s">
        <v>42</v>
      </c>
      <c r="G302" s="13">
        <v>0</v>
      </c>
      <c r="H302" s="13">
        <v>0</v>
      </c>
      <c r="I302" s="14" t="s">
        <v>7</v>
      </c>
      <c r="J302" s="15"/>
      <c r="K302" s="15"/>
      <c r="L302" s="4" t="str">
        <f>IF(H302&lt;&gt;0,IF(Q302&gt;0,IF($C$4&gt;K302,Inputs!$D$7,Inputs!$D$8),Inputs!$D$9),"-")</f>
        <v>-</v>
      </c>
      <c r="M302" s="4" t="str">
        <f>IF(H302&lt;&gt;0,IF(O302=0,Inputs!$D$11,IF(AND(O302&gt;0,O302&lt;Q302),Inputs!$D$12,Inputs!$D$13)),"-")</f>
        <v>-</v>
      </c>
      <c r="N302" s="14" t="s">
        <v>199</v>
      </c>
      <c r="O302" s="13">
        <v>0</v>
      </c>
      <c r="P302" s="13" t="s">
        <v>42</v>
      </c>
      <c r="Q302" s="2">
        <f t="shared" si="43"/>
        <v>0</v>
      </c>
      <c r="R302" s="6" t="str">
        <f>IF(H302&lt;&gt;0,IF(M302&lt;&gt;Inputs!$D$13,$C$4-J302,"-"),"-")</f>
        <v>-</v>
      </c>
      <c r="S302" s="6" t="str">
        <f ca="1">IF(AND(H302&lt;&gt;0,K302&lt;$C$4),IF(M302&lt;&gt;Inputs!$D$13,$C$4-K302,"-"),"-")</f>
        <v>-</v>
      </c>
      <c r="T302" s="6" t="str">
        <f>IF(M302=Inputs!$D$9,'Invoice Tracker'!P302-'Invoice Tracker'!K302,"-")</f>
        <v>-</v>
      </c>
      <c r="U302" s="5">
        <f ca="1">IF((M302&lt;&gt;Inputs!$D$13),IF($C$4&gt;'Invoice Tracker'!K302+Inputs!$G$22,1,0),0)</f>
        <v>1</v>
      </c>
      <c r="V302" s="14">
        <v>0</v>
      </c>
      <c r="W302" s="5">
        <f t="shared" ca="1" si="44"/>
        <v>1</v>
      </c>
      <c r="X302" s="1">
        <f ca="1">IF((M302&lt;&gt;Inputs!$D$13),IF($C$4&gt;'Invoice Tracker'!K302+Inputs!$G$23,1,0),0)</f>
        <v>1</v>
      </c>
      <c r="Y302" s="14">
        <v>0</v>
      </c>
      <c r="Z302" s="5">
        <f t="shared" ca="1" si="45"/>
        <v>1</v>
      </c>
      <c r="AA302" s="1">
        <f ca="1">IF((M302&lt;&gt;Inputs!$D$13),IF($C$4&gt;'Invoice Tracker'!K302+Inputs!$G$24,1,0),0)</f>
        <v>1</v>
      </c>
      <c r="AB302" s="14">
        <v>0</v>
      </c>
      <c r="AC302" s="5">
        <f t="shared" ca="1" si="46"/>
        <v>1</v>
      </c>
      <c r="AD302" s="1">
        <f ca="1">IF((M302&lt;&gt;Inputs!$D$13),IF($C$4&gt;'Invoice Tracker'!K302+Inputs!$G$25,1,0),0)</f>
        <v>1</v>
      </c>
      <c r="AE302" s="14">
        <v>0</v>
      </c>
      <c r="AF302" s="5">
        <f t="shared" ca="1" si="47"/>
        <v>1</v>
      </c>
      <c r="AG302" s="1">
        <f ca="1">IF((M302&lt;&gt;Inputs!$D$13),IF($C$4&gt;'Invoice Tracker'!K302+Inputs!$G$26,1,0),0)</f>
        <v>1</v>
      </c>
      <c r="AH302" s="14">
        <v>0</v>
      </c>
      <c r="AI302" s="5">
        <f t="shared" ca="1" si="48"/>
        <v>1</v>
      </c>
      <c r="AJ302" s="1">
        <f ca="1">IF((M302&lt;&gt;Inputs!$D$13),IF($C$4&gt;'Invoice Tracker'!K302+Inputs!$G$27,1,0),0)</f>
        <v>1</v>
      </c>
      <c r="AK302" s="14">
        <v>0</v>
      </c>
      <c r="AL302" s="5">
        <f t="shared" ca="1" si="49"/>
        <v>1</v>
      </c>
    </row>
    <row r="303" spans="2:38" x14ac:dyDescent="0.2">
      <c r="B303" s="31" t="s">
        <v>42</v>
      </c>
      <c r="C303" s="32" t="s">
        <v>240</v>
      </c>
      <c r="D303" s="33" t="s">
        <v>42</v>
      </c>
      <c r="E303" s="31" t="s">
        <v>42</v>
      </c>
      <c r="F303" s="31" t="s">
        <v>42</v>
      </c>
      <c r="G303" s="13">
        <v>0</v>
      </c>
      <c r="H303" s="13">
        <v>0</v>
      </c>
      <c r="I303" s="14" t="s">
        <v>7</v>
      </c>
      <c r="J303" s="15"/>
      <c r="K303" s="15"/>
      <c r="L303" s="4" t="str">
        <f>IF(H303&lt;&gt;0,IF(Q303&gt;0,IF($C$4&gt;K303,Inputs!$D$7,Inputs!$D$8),Inputs!$D$9),"-")</f>
        <v>-</v>
      </c>
      <c r="M303" s="4" t="str">
        <f>IF(H303&lt;&gt;0,IF(O303=0,Inputs!$D$11,IF(AND(O303&gt;0,O303&lt;Q303),Inputs!$D$12,Inputs!$D$13)),"-")</f>
        <v>-</v>
      </c>
      <c r="N303" s="14" t="s">
        <v>199</v>
      </c>
      <c r="O303" s="13">
        <v>0</v>
      </c>
      <c r="P303" s="13" t="s">
        <v>42</v>
      </c>
      <c r="Q303" s="2">
        <f t="shared" si="43"/>
        <v>0</v>
      </c>
      <c r="R303" s="6" t="str">
        <f>IF(H303&lt;&gt;0,IF(M303&lt;&gt;Inputs!$D$13,$C$4-J303,"-"),"-")</f>
        <v>-</v>
      </c>
      <c r="S303" s="6" t="str">
        <f ca="1">IF(AND(H303&lt;&gt;0,K303&lt;$C$4),IF(M303&lt;&gt;Inputs!$D$13,$C$4-K303,"-"),"-")</f>
        <v>-</v>
      </c>
      <c r="T303" s="6" t="str">
        <f>IF(M303=Inputs!$D$9,'Invoice Tracker'!P303-'Invoice Tracker'!K303,"-")</f>
        <v>-</v>
      </c>
      <c r="U303" s="5">
        <f ca="1">IF((M303&lt;&gt;Inputs!$D$13),IF($C$4&gt;'Invoice Tracker'!K303+Inputs!$G$22,1,0),0)</f>
        <v>1</v>
      </c>
      <c r="V303" s="14">
        <v>0</v>
      </c>
      <c r="W303" s="5">
        <f t="shared" ca="1" si="44"/>
        <v>1</v>
      </c>
      <c r="X303" s="1">
        <f ca="1">IF((M303&lt;&gt;Inputs!$D$13),IF($C$4&gt;'Invoice Tracker'!K303+Inputs!$G$23,1,0),0)</f>
        <v>1</v>
      </c>
      <c r="Y303" s="14">
        <v>0</v>
      </c>
      <c r="Z303" s="5">
        <f t="shared" ca="1" si="45"/>
        <v>1</v>
      </c>
      <c r="AA303" s="1">
        <f ca="1">IF((M303&lt;&gt;Inputs!$D$13),IF($C$4&gt;'Invoice Tracker'!K303+Inputs!$G$24,1,0),0)</f>
        <v>1</v>
      </c>
      <c r="AB303" s="14">
        <v>0</v>
      </c>
      <c r="AC303" s="5">
        <f t="shared" ca="1" si="46"/>
        <v>1</v>
      </c>
      <c r="AD303" s="1">
        <f ca="1">IF((M303&lt;&gt;Inputs!$D$13),IF($C$4&gt;'Invoice Tracker'!K303+Inputs!$G$25,1,0),0)</f>
        <v>1</v>
      </c>
      <c r="AE303" s="14">
        <v>0</v>
      </c>
      <c r="AF303" s="5">
        <f t="shared" ca="1" si="47"/>
        <v>1</v>
      </c>
      <c r="AG303" s="1">
        <f ca="1">IF((M303&lt;&gt;Inputs!$D$13),IF($C$4&gt;'Invoice Tracker'!K303+Inputs!$G$26,1,0),0)</f>
        <v>1</v>
      </c>
      <c r="AH303" s="14">
        <v>0</v>
      </c>
      <c r="AI303" s="5">
        <f t="shared" ca="1" si="48"/>
        <v>1</v>
      </c>
      <c r="AJ303" s="1">
        <f ca="1">IF((M303&lt;&gt;Inputs!$D$13),IF($C$4&gt;'Invoice Tracker'!K303+Inputs!$G$27,1,0),0)</f>
        <v>1</v>
      </c>
      <c r="AK303" s="14">
        <v>0</v>
      </c>
      <c r="AL303" s="5">
        <f t="shared" ca="1" si="49"/>
        <v>1</v>
      </c>
    </row>
    <row r="304" spans="2:38" x14ac:dyDescent="0.2">
      <c r="B304" s="31" t="s">
        <v>42</v>
      </c>
      <c r="C304" s="32" t="s">
        <v>240</v>
      </c>
      <c r="D304" s="33" t="s">
        <v>42</v>
      </c>
      <c r="E304" s="31" t="s">
        <v>42</v>
      </c>
      <c r="F304" s="31" t="s">
        <v>42</v>
      </c>
      <c r="G304" s="13">
        <v>0</v>
      </c>
      <c r="H304" s="13">
        <v>0</v>
      </c>
      <c r="I304" s="14" t="s">
        <v>7</v>
      </c>
      <c r="J304" s="15"/>
      <c r="K304" s="15"/>
      <c r="L304" s="4" t="str">
        <f>IF(H304&lt;&gt;0,IF(Q304&gt;0,IF($C$4&gt;K304,Inputs!$D$7,Inputs!$D$8),Inputs!$D$9),"-")</f>
        <v>-</v>
      </c>
      <c r="M304" s="4" t="str">
        <f>IF(H304&lt;&gt;0,IF(O304=0,Inputs!$D$11,IF(AND(O304&gt;0,O304&lt;Q304),Inputs!$D$12,Inputs!$D$13)),"-")</f>
        <v>-</v>
      </c>
      <c r="N304" s="14" t="s">
        <v>199</v>
      </c>
      <c r="O304" s="13">
        <v>0</v>
      </c>
      <c r="P304" s="13" t="s">
        <v>42</v>
      </c>
      <c r="Q304" s="2">
        <f t="shared" si="43"/>
        <v>0</v>
      </c>
      <c r="R304" s="6" t="str">
        <f>IF(H304&lt;&gt;0,IF(M304&lt;&gt;Inputs!$D$13,$C$4-J304,"-"),"-")</f>
        <v>-</v>
      </c>
      <c r="S304" s="6" t="str">
        <f ca="1">IF(AND(H304&lt;&gt;0,K304&lt;$C$4),IF(M304&lt;&gt;Inputs!$D$13,$C$4-K304,"-"),"-")</f>
        <v>-</v>
      </c>
      <c r="T304" s="6" t="str">
        <f>IF(M304=Inputs!$D$9,'Invoice Tracker'!P304-'Invoice Tracker'!K304,"-")</f>
        <v>-</v>
      </c>
      <c r="U304" s="5">
        <f ca="1">IF((M304&lt;&gt;Inputs!$D$13),IF($C$4&gt;'Invoice Tracker'!K304+Inputs!$G$22,1,0),0)</f>
        <v>1</v>
      </c>
      <c r="V304" s="14">
        <v>0</v>
      </c>
      <c r="W304" s="5">
        <f t="shared" ca="1" si="44"/>
        <v>1</v>
      </c>
      <c r="X304" s="1">
        <f ca="1">IF((M304&lt;&gt;Inputs!$D$13),IF($C$4&gt;'Invoice Tracker'!K304+Inputs!$G$23,1,0),0)</f>
        <v>1</v>
      </c>
      <c r="Y304" s="14">
        <v>0</v>
      </c>
      <c r="Z304" s="5">
        <f t="shared" ca="1" si="45"/>
        <v>1</v>
      </c>
      <c r="AA304" s="1">
        <f ca="1">IF((M304&lt;&gt;Inputs!$D$13),IF($C$4&gt;'Invoice Tracker'!K304+Inputs!$G$24,1,0),0)</f>
        <v>1</v>
      </c>
      <c r="AB304" s="14">
        <v>0</v>
      </c>
      <c r="AC304" s="5">
        <f t="shared" ca="1" si="46"/>
        <v>1</v>
      </c>
      <c r="AD304" s="1">
        <f ca="1">IF((M304&lt;&gt;Inputs!$D$13),IF($C$4&gt;'Invoice Tracker'!K304+Inputs!$G$25,1,0),0)</f>
        <v>1</v>
      </c>
      <c r="AE304" s="14">
        <v>0</v>
      </c>
      <c r="AF304" s="5">
        <f t="shared" ca="1" si="47"/>
        <v>1</v>
      </c>
      <c r="AG304" s="1">
        <f ca="1">IF((M304&lt;&gt;Inputs!$D$13),IF($C$4&gt;'Invoice Tracker'!K304+Inputs!$G$26,1,0),0)</f>
        <v>1</v>
      </c>
      <c r="AH304" s="14">
        <v>0</v>
      </c>
      <c r="AI304" s="5">
        <f t="shared" ca="1" si="48"/>
        <v>1</v>
      </c>
      <c r="AJ304" s="1">
        <f ca="1">IF((M304&lt;&gt;Inputs!$D$13),IF($C$4&gt;'Invoice Tracker'!K304+Inputs!$G$27,1,0),0)</f>
        <v>1</v>
      </c>
      <c r="AK304" s="14">
        <v>0</v>
      </c>
      <c r="AL304" s="5">
        <f t="shared" ca="1" si="49"/>
        <v>1</v>
      </c>
    </row>
    <row r="305" spans="2:38" x14ac:dyDescent="0.2">
      <c r="B305" s="31" t="s">
        <v>42</v>
      </c>
      <c r="C305" s="32" t="s">
        <v>240</v>
      </c>
      <c r="D305" s="33" t="s">
        <v>42</v>
      </c>
      <c r="E305" s="31" t="s">
        <v>42</v>
      </c>
      <c r="F305" s="31" t="s">
        <v>42</v>
      </c>
      <c r="G305" s="13">
        <v>0</v>
      </c>
      <c r="H305" s="13">
        <v>0</v>
      </c>
      <c r="I305" s="14" t="s">
        <v>7</v>
      </c>
      <c r="J305" s="15"/>
      <c r="K305" s="15"/>
      <c r="L305" s="4" t="str">
        <f>IF(H305&lt;&gt;0,IF(Q305&gt;0,IF($C$4&gt;K305,Inputs!$D$7,Inputs!$D$8),Inputs!$D$9),"-")</f>
        <v>-</v>
      </c>
      <c r="M305" s="4" t="str">
        <f>IF(H305&lt;&gt;0,IF(O305=0,Inputs!$D$11,IF(AND(O305&gt;0,O305&lt;Q305),Inputs!$D$12,Inputs!$D$13)),"-")</f>
        <v>-</v>
      </c>
      <c r="N305" s="14" t="s">
        <v>199</v>
      </c>
      <c r="O305" s="13">
        <v>0</v>
      </c>
      <c r="P305" s="13" t="s">
        <v>42</v>
      </c>
      <c r="Q305" s="2">
        <f t="shared" si="43"/>
        <v>0</v>
      </c>
      <c r="R305" s="6" t="str">
        <f>IF(H305&lt;&gt;0,IF(M305&lt;&gt;Inputs!$D$13,$C$4-J305,"-"),"-")</f>
        <v>-</v>
      </c>
      <c r="S305" s="6" t="str">
        <f ca="1">IF(AND(H305&lt;&gt;0,K305&lt;$C$4),IF(M305&lt;&gt;Inputs!$D$13,$C$4-K305,"-"),"-")</f>
        <v>-</v>
      </c>
      <c r="T305" s="6" t="str">
        <f>IF(M305=Inputs!$D$9,'Invoice Tracker'!P305-'Invoice Tracker'!K305,"-")</f>
        <v>-</v>
      </c>
      <c r="U305" s="5">
        <f ca="1">IF((M305&lt;&gt;Inputs!$D$13),IF($C$4&gt;'Invoice Tracker'!K305+Inputs!$G$22,1,0),0)</f>
        <v>1</v>
      </c>
      <c r="V305" s="14">
        <v>0</v>
      </c>
      <c r="W305" s="5">
        <f t="shared" ca="1" si="44"/>
        <v>1</v>
      </c>
      <c r="X305" s="1">
        <f ca="1">IF((M305&lt;&gt;Inputs!$D$13),IF($C$4&gt;'Invoice Tracker'!K305+Inputs!$G$23,1,0),0)</f>
        <v>1</v>
      </c>
      <c r="Y305" s="14">
        <v>0</v>
      </c>
      <c r="Z305" s="5">
        <f t="shared" ca="1" si="45"/>
        <v>1</v>
      </c>
      <c r="AA305" s="1">
        <f ca="1">IF((M305&lt;&gt;Inputs!$D$13),IF($C$4&gt;'Invoice Tracker'!K305+Inputs!$G$24,1,0),0)</f>
        <v>1</v>
      </c>
      <c r="AB305" s="14">
        <v>0</v>
      </c>
      <c r="AC305" s="5">
        <f t="shared" ca="1" si="46"/>
        <v>1</v>
      </c>
      <c r="AD305" s="1">
        <f ca="1">IF((M305&lt;&gt;Inputs!$D$13),IF($C$4&gt;'Invoice Tracker'!K305+Inputs!$G$25,1,0),0)</f>
        <v>1</v>
      </c>
      <c r="AE305" s="14">
        <v>0</v>
      </c>
      <c r="AF305" s="5">
        <f t="shared" ca="1" si="47"/>
        <v>1</v>
      </c>
      <c r="AG305" s="1">
        <f ca="1">IF((M305&lt;&gt;Inputs!$D$13),IF($C$4&gt;'Invoice Tracker'!K305+Inputs!$G$26,1,0),0)</f>
        <v>1</v>
      </c>
      <c r="AH305" s="14">
        <v>0</v>
      </c>
      <c r="AI305" s="5">
        <f t="shared" ca="1" si="48"/>
        <v>1</v>
      </c>
      <c r="AJ305" s="1">
        <f ca="1">IF((M305&lt;&gt;Inputs!$D$13),IF($C$4&gt;'Invoice Tracker'!K305+Inputs!$G$27,1,0),0)</f>
        <v>1</v>
      </c>
      <c r="AK305" s="14">
        <v>0</v>
      </c>
      <c r="AL305" s="5">
        <f t="shared" ca="1" si="49"/>
        <v>1</v>
      </c>
    </row>
    <row r="306" spans="2:38" x14ac:dyDescent="0.2">
      <c r="B306" s="31" t="s">
        <v>42</v>
      </c>
      <c r="C306" s="32" t="s">
        <v>240</v>
      </c>
      <c r="D306" s="33" t="s">
        <v>42</v>
      </c>
      <c r="E306" s="31" t="s">
        <v>42</v>
      </c>
      <c r="F306" s="31" t="s">
        <v>42</v>
      </c>
      <c r="G306" s="13">
        <v>0</v>
      </c>
      <c r="H306" s="13">
        <v>0</v>
      </c>
      <c r="I306" s="14" t="s">
        <v>7</v>
      </c>
      <c r="J306" s="15"/>
      <c r="K306" s="15"/>
      <c r="L306" s="4" t="str">
        <f>IF(H306&lt;&gt;0,IF(Q306&gt;0,IF($C$4&gt;K306,Inputs!$D$7,Inputs!$D$8),Inputs!$D$9),"-")</f>
        <v>-</v>
      </c>
      <c r="M306" s="4" t="str">
        <f>IF(H306&lt;&gt;0,IF(O306=0,Inputs!$D$11,IF(AND(O306&gt;0,O306&lt;Q306),Inputs!$D$12,Inputs!$D$13)),"-")</f>
        <v>-</v>
      </c>
      <c r="N306" s="14" t="s">
        <v>199</v>
      </c>
      <c r="O306" s="13">
        <v>0</v>
      </c>
      <c r="P306" s="13" t="s">
        <v>42</v>
      </c>
      <c r="Q306" s="2">
        <f t="shared" si="43"/>
        <v>0</v>
      </c>
      <c r="R306" s="6" t="str">
        <f>IF(H306&lt;&gt;0,IF(M306&lt;&gt;Inputs!$D$13,$C$4-J306,"-"),"-")</f>
        <v>-</v>
      </c>
      <c r="S306" s="6" t="str">
        <f ca="1">IF(AND(H306&lt;&gt;0,K306&lt;$C$4),IF(M306&lt;&gt;Inputs!$D$13,$C$4-K306,"-"),"-")</f>
        <v>-</v>
      </c>
      <c r="T306" s="6" t="str">
        <f>IF(M306=Inputs!$D$9,'Invoice Tracker'!P306-'Invoice Tracker'!K306,"-")</f>
        <v>-</v>
      </c>
      <c r="U306" s="5">
        <f ca="1">IF((M306&lt;&gt;Inputs!$D$13),IF($C$4&gt;'Invoice Tracker'!K306+Inputs!$G$22,1,0),0)</f>
        <v>1</v>
      </c>
      <c r="V306" s="14">
        <v>0</v>
      </c>
      <c r="W306" s="5">
        <f t="shared" ca="1" si="44"/>
        <v>1</v>
      </c>
      <c r="X306" s="1">
        <f ca="1">IF((M306&lt;&gt;Inputs!$D$13),IF($C$4&gt;'Invoice Tracker'!K306+Inputs!$G$23,1,0),0)</f>
        <v>1</v>
      </c>
      <c r="Y306" s="14">
        <v>0</v>
      </c>
      <c r="Z306" s="5">
        <f t="shared" ca="1" si="45"/>
        <v>1</v>
      </c>
      <c r="AA306" s="1">
        <f ca="1">IF((M306&lt;&gt;Inputs!$D$13),IF($C$4&gt;'Invoice Tracker'!K306+Inputs!$G$24,1,0),0)</f>
        <v>1</v>
      </c>
      <c r="AB306" s="14">
        <v>0</v>
      </c>
      <c r="AC306" s="5">
        <f t="shared" ca="1" si="46"/>
        <v>1</v>
      </c>
      <c r="AD306" s="1">
        <f ca="1">IF((M306&lt;&gt;Inputs!$D$13),IF($C$4&gt;'Invoice Tracker'!K306+Inputs!$G$25,1,0),0)</f>
        <v>1</v>
      </c>
      <c r="AE306" s="14">
        <v>0</v>
      </c>
      <c r="AF306" s="5">
        <f t="shared" ca="1" si="47"/>
        <v>1</v>
      </c>
      <c r="AG306" s="1">
        <f ca="1">IF((M306&lt;&gt;Inputs!$D$13),IF($C$4&gt;'Invoice Tracker'!K306+Inputs!$G$26,1,0),0)</f>
        <v>1</v>
      </c>
      <c r="AH306" s="14">
        <v>0</v>
      </c>
      <c r="AI306" s="5">
        <f t="shared" ca="1" si="48"/>
        <v>1</v>
      </c>
      <c r="AJ306" s="1">
        <f ca="1">IF((M306&lt;&gt;Inputs!$D$13),IF($C$4&gt;'Invoice Tracker'!K306+Inputs!$G$27,1,0),0)</f>
        <v>1</v>
      </c>
      <c r="AK306" s="14">
        <v>0</v>
      </c>
      <c r="AL306" s="5">
        <f t="shared" ca="1" si="49"/>
        <v>1</v>
      </c>
    </row>
    <row r="307" spans="2:38" x14ac:dyDescent="0.2">
      <c r="B307" s="31" t="s">
        <v>42</v>
      </c>
      <c r="C307" s="32" t="s">
        <v>240</v>
      </c>
      <c r="D307" s="33" t="s">
        <v>42</v>
      </c>
      <c r="E307" s="31" t="s">
        <v>42</v>
      </c>
      <c r="F307" s="31" t="s">
        <v>42</v>
      </c>
      <c r="G307" s="13">
        <v>0</v>
      </c>
      <c r="H307" s="13">
        <v>0</v>
      </c>
      <c r="I307" s="14" t="s">
        <v>7</v>
      </c>
      <c r="J307" s="15"/>
      <c r="K307" s="15"/>
      <c r="L307" s="4" t="str">
        <f>IF(H307&lt;&gt;0,IF(Q307&gt;0,IF($C$4&gt;K307,Inputs!$D$7,Inputs!$D$8),Inputs!$D$9),"-")</f>
        <v>-</v>
      </c>
      <c r="M307" s="4" t="str">
        <f>IF(H307&lt;&gt;0,IF(O307=0,Inputs!$D$11,IF(AND(O307&gt;0,O307&lt;Q307),Inputs!$D$12,Inputs!$D$13)),"-")</f>
        <v>-</v>
      </c>
      <c r="N307" s="14" t="s">
        <v>199</v>
      </c>
      <c r="O307" s="13">
        <v>0</v>
      </c>
      <c r="P307" s="13" t="s">
        <v>42</v>
      </c>
      <c r="Q307" s="2">
        <f t="shared" si="43"/>
        <v>0</v>
      </c>
      <c r="R307" s="6" t="str">
        <f>IF(H307&lt;&gt;0,IF(M307&lt;&gt;Inputs!$D$13,$C$4-J307,"-"),"-")</f>
        <v>-</v>
      </c>
      <c r="S307" s="6" t="str">
        <f ca="1">IF(AND(H307&lt;&gt;0,K307&lt;$C$4),IF(M307&lt;&gt;Inputs!$D$13,$C$4-K307,"-"),"-")</f>
        <v>-</v>
      </c>
      <c r="T307" s="6" t="str">
        <f>IF(M307=Inputs!$D$9,'Invoice Tracker'!P307-'Invoice Tracker'!K307,"-")</f>
        <v>-</v>
      </c>
      <c r="U307" s="5">
        <f ca="1">IF((M307&lt;&gt;Inputs!$D$13),IF($C$4&gt;'Invoice Tracker'!K307+Inputs!$G$22,1,0),0)</f>
        <v>1</v>
      </c>
      <c r="V307" s="14">
        <v>0</v>
      </c>
      <c r="W307" s="5">
        <f t="shared" ca="1" si="44"/>
        <v>1</v>
      </c>
      <c r="X307" s="1">
        <f ca="1">IF((M307&lt;&gt;Inputs!$D$13),IF($C$4&gt;'Invoice Tracker'!K307+Inputs!$G$23,1,0),0)</f>
        <v>1</v>
      </c>
      <c r="Y307" s="14">
        <v>0</v>
      </c>
      <c r="Z307" s="5">
        <f t="shared" ca="1" si="45"/>
        <v>1</v>
      </c>
      <c r="AA307" s="1">
        <f ca="1">IF((M307&lt;&gt;Inputs!$D$13),IF($C$4&gt;'Invoice Tracker'!K307+Inputs!$G$24,1,0),0)</f>
        <v>1</v>
      </c>
      <c r="AB307" s="14">
        <v>0</v>
      </c>
      <c r="AC307" s="5">
        <f t="shared" ca="1" si="46"/>
        <v>1</v>
      </c>
      <c r="AD307" s="1">
        <f ca="1">IF((M307&lt;&gt;Inputs!$D$13),IF($C$4&gt;'Invoice Tracker'!K307+Inputs!$G$25,1,0),0)</f>
        <v>1</v>
      </c>
      <c r="AE307" s="14">
        <v>0</v>
      </c>
      <c r="AF307" s="5">
        <f t="shared" ca="1" si="47"/>
        <v>1</v>
      </c>
      <c r="AG307" s="1">
        <f ca="1">IF((M307&lt;&gt;Inputs!$D$13),IF($C$4&gt;'Invoice Tracker'!K307+Inputs!$G$26,1,0),0)</f>
        <v>1</v>
      </c>
      <c r="AH307" s="14">
        <v>0</v>
      </c>
      <c r="AI307" s="5">
        <f t="shared" ca="1" si="48"/>
        <v>1</v>
      </c>
      <c r="AJ307" s="1">
        <f ca="1">IF((M307&lt;&gt;Inputs!$D$13),IF($C$4&gt;'Invoice Tracker'!K307+Inputs!$G$27,1,0),0)</f>
        <v>1</v>
      </c>
      <c r="AK307" s="14">
        <v>0</v>
      </c>
      <c r="AL307" s="5">
        <f t="shared" ca="1" si="49"/>
        <v>1</v>
      </c>
    </row>
    <row r="308" spans="2:38" x14ac:dyDescent="0.2">
      <c r="B308" s="31" t="s">
        <v>42</v>
      </c>
      <c r="C308" s="32" t="s">
        <v>240</v>
      </c>
      <c r="D308" s="33" t="s">
        <v>42</v>
      </c>
      <c r="E308" s="31" t="s">
        <v>42</v>
      </c>
      <c r="F308" s="31" t="s">
        <v>42</v>
      </c>
      <c r="G308" s="13">
        <v>0</v>
      </c>
      <c r="H308" s="13">
        <v>0</v>
      </c>
      <c r="I308" s="14" t="s">
        <v>7</v>
      </c>
      <c r="J308" s="15"/>
      <c r="K308" s="15"/>
      <c r="L308" s="4" t="str">
        <f>IF(H308&lt;&gt;0,IF(Q308&gt;0,IF($C$4&gt;K308,Inputs!$D$7,Inputs!$D$8),Inputs!$D$9),"-")</f>
        <v>-</v>
      </c>
      <c r="M308" s="4" t="str">
        <f>IF(H308&lt;&gt;0,IF(O308=0,Inputs!$D$11,IF(AND(O308&gt;0,O308&lt;Q308),Inputs!$D$12,Inputs!$D$13)),"-")</f>
        <v>-</v>
      </c>
      <c r="N308" s="14" t="s">
        <v>199</v>
      </c>
      <c r="O308" s="13">
        <v>0</v>
      </c>
      <c r="P308" s="13" t="s">
        <v>42</v>
      </c>
      <c r="Q308" s="2">
        <f t="shared" si="43"/>
        <v>0</v>
      </c>
      <c r="R308" s="6" t="str">
        <f>IF(H308&lt;&gt;0,IF(M308&lt;&gt;Inputs!$D$13,$C$4-J308,"-"),"-")</f>
        <v>-</v>
      </c>
      <c r="S308" s="6" t="str">
        <f ca="1">IF(AND(H308&lt;&gt;0,K308&lt;$C$4),IF(M308&lt;&gt;Inputs!$D$13,$C$4-K308,"-"),"-")</f>
        <v>-</v>
      </c>
      <c r="T308" s="6" t="str">
        <f>IF(M308=Inputs!$D$9,'Invoice Tracker'!P308-'Invoice Tracker'!K308,"-")</f>
        <v>-</v>
      </c>
      <c r="U308" s="5">
        <f ca="1">IF((M308&lt;&gt;Inputs!$D$13),IF($C$4&gt;'Invoice Tracker'!K308+Inputs!$G$22,1,0),0)</f>
        <v>1</v>
      </c>
      <c r="V308" s="14">
        <v>0</v>
      </c>
      <c r="W308" s="5">
        <f t="shared" ca="1" si="44"/>
        <v>1</v>
      </c>
      <c r="X308" s="1">
        <f ca="1">IF((M308&lt;&gt;Inputs!$D$13),IF($C$4&gt;'Invoice Tracker'!K308+Inputs!$G$23,1,0),0)</f>
        <v>1</v>
      </c>
      <c r="Y308" s="14">
        <v>0</v>
      </c>
      <c r="Z308" s="5">
        <f t="shared" ca="1" si="45"/>
        <v>1</v>
      </c>
      <c r="AA308" s="1">
        <f ca="1">IF((M308&lt;&gt;Inputs!$D$13),IF($C$4&gt;'Invoice Tracker'!K308+Inputs!$G$24,1,0),0)</f>
        <v>1</v>
      </c>
      <c r="AB308" s="14">
        <v>0</v>
      </c>
      <c r="AC308" s="5">
        <f t="shared" ca="1" si="46"/>
        <v>1</v>
      </c>
      <c r="AD308" s="1">
        <f ca="1">IF((M308&lt;&gt;Inputs!$D$13),IF($C$4&gt;'Invoice Tracker'!K308+Inputs!$G$25,1,0),0)</f>
        <v>1</v>
      </c>
      <c r="AE308" s="14">
        <v>0</v>
      </c>
      <c r="AF308" s="5">
        <f t="shared" ca="1" si="47"/>
        <v>1</v>
      </c>
      <c r="AG308" s="1">
        <f ca="1">IF((M308&lt;&gt;Inputs!$D$13),IF($C$4&gt;'Invoice Tracker'!K308+Inputs!$G$26,1,0),0)</f>
        <v>1</v>
      </c>
      <c r="AH308" s="14">
        <v>0</v>
      </c>
      <c r="AI308" s="5">
        <f t="shared" ca="1" si="48"/>
        <v>1</v>
      </c>
      <c r="AJ308" s="1">
        <f ca="1">IF((M308&lt;&gt;Inputs!$D$13),IF($C$4&gt;'Invoice Tracker'!K308+Inputs!$G$27,1,0),0)</f>
        <v>1</v>
      </c>
      <c r="AK308" s="14">
        <v>0</v>
      </c>
      <c r="AL308" s="5">
        <f t="shared" ca="1" si="49"/>
        <v>1</v>
      </c>
    </row>
    <row r="309" spans="2:38" x14ac:dyDescent="0.2">
      <c r="B309" s="31" t="s">
        <v>42</v>
      </c>
      <c r="C309" s="32" t="s">
        <v>240</v>
      </c>
      <c r="D309" s="33" t="s">
        <v>42</v>
      </c>
      <c r="E309" s="31" t="s">
        <v>42</v>
      </c>
      <c r="F309" s="31" t="s">
        <v>42</v>
      </c>
      <c r="G309" s="13">
        <v>0</v>
      </c>
      <c r="H309" s="13">
        <v>0</v>
      </c>
      <c r="I309" s="14" t="s">
        <v>7</v>
      </c>
      <c r="J309" s="15"/>
      <c r="K309" s="15"/>
      <c r="L309" s="4" t="str">
        <f>IF(H309&lt;&gt;0,IF(Q309&gt;0,IF($C$4&gt;K309,Inputs!$D$7,Inputs!$D$8),Inputs!$D$9),"-")</f>
        <v>-</v>
      </c>
      <c r="M309" s="4" t="str">
        <f>IF(H309&lt;&gt;0,IF(O309=0,Inputs!$D$11,IF(AND(O309&gt;0,O309&lt;Q309),Inputs!$D$12,Inputs!$D$13)),"-")</f>
        <v>-</v>
      </c>
      <c r="N309" s="14" t="s">
        <v>199</v>
      </c>
      <c r="O309" s="13">
        <v>0</v>
      </c>
      <c r="P309" s="13" t="s">
        <v>42</v>
      </c>
      <c r="Q309" s="2">
        <f t="shared" si="43"/>
        <v>0</v>
      </c>
      <c r="R309" s="6" t="str">
        <f>IF(H309&lt;&gt;0,IF(M309&lt;&gt;Inputs!$D$13,$C$4-J309,"-"),"-")</f>
        <v>-</v>
      </c>
      <c r="S309" s="6" t="str">
        <f ca="1">IF(AND(H309&lt;&gt;0,K309&lt;$C$4),IF(M309&lt;&gt;Inputs!$D$13,$C$4-K309,"-"),"-")</f>
        <v>-</v>
      </c>
      <c r="T309" s="6" t="str">
        <f>IF(M309=Inputs!$D$9,'Invoice Tracker'!P309-'Invoice Tracker'!K309,"-")</f>
        <v>-</v>
      </c>
      <c r="U309" s="5">
        <f ca="1">IF((M309&lt;&gt;Inputs!$D$13),IF($C$4&gt;'Invoice Tracker'!K309+Inputs!$G$22,1,0),0)</f>
        <v>1</v>
      </c>
      <c r="V309" s="14">
        <v>0</v>
      </c>
      <c r="W309" s="5">
        <f t="shared" ca="1" si="44"/>
        <v>1</v>
      </c>
      <c r="X309" s="1">
        <f ca="1">IF((M309&lt;&gt;Inputs!$D$13),IF($C$4&gt;'Invoice Tracker'!K309+Inputs!$G$23,1,0),0)</f>
        <v>1</v>
      </c>
      <c r="Y309" s="14">
        <v>0</v>
      </c>
      <c r="Z309" s="5">
        <f t="shared" ca="1" si="45"/>
        <v>1</v>
      </c>
      <c r="AA309" s="1">
        <f ca="1">IF((M309&lt;&gt;Inputs!$D$13),IF($C$4&gt;'Invoice Tracker'!K309+Inputs!$G$24,1,0),0)</f>
        <v>1</v>
      </c>
      <c r="AB309" s="14">
        <v>0</v>
      </c>
      <c r="AC309" s="5">
        <f t="shared" ca="1" si="46"/>
        <v>1</v>
      </c>
      <c r="AD309" s="1">
        <f ca="1">IF((M309&lt;&gt;Inputs!$D$13),IF($C$4&gt;'Invoice Tracker'!K309+Inputs!$G$25,1,0),0)</f>
        <v>1</v>
      </c>
      <c r="AE309" s="14">
        <v>0</v>
      </c>
      <c r="AF309" s="5">
        <f t="shared" ca="1" si="47"/>
        <v>1</v>
      </c>
      <c r="AG309" s="1">
        <f ca="1">IF((M309&lt;&gt;Inputs!$D$13),IF($C$4&gt;'Invoice Tracker'!K309+Inputs!$G$26,1,0),0)</f>
        <v>1</v>
      </c>
      <c r="AH309" s="14">
        <v>0</v>
      </c>
      <c r="AI309" s="5">
        <f t="shared" ca="1" si="48"/>
        <v>1</v>
      </c>
      <c r="AJ309" s="1">
        <f ca="1">IF((M309&lt;&gt;Inputs!$D$13),IF($C$4&gt;'Invoice Tracker'!K309+Inputs!$G$27,1,0),0)</f>
        <v>1</v>
      </c>
      <c r="AK309" s="14">
        <v>0</v>
      </c>
      <c r="AL309" s="5">
        <f t="shared" ca="1" si="49"/>
        <v>1</v>
      </c>
    </row>
    <row r="310" spans="2:38" x14ac:dyDescent="0.2">
      <c r="B310" s="31" t="s">
        <v>42</v>
      </c>
      <c r="C310" s="32" t="s">
        <v>240</v>
      </c>
      <c r="D310" s="33" t="s">
        <v>42</v>
      </c>
      <c r="E310" s="31" t="s">
        <v>42</v>
      </c>
      <c r="F310" s="31" t="s">
        <v>42</v>
      </c>
      <c r="G310" s="13">
        <v>0</v>
      </c>
      <c r="H310" s="13">
        <v>0</v>
      </c>
      <c r="I310" s="14" t="s">
        <v>7</v>
      </c>
      <c r="J310" s="15"/>
      <c r="K310" s="15"/>
      <c r="L310" s="4" t="str">
        <f>IF(H310&lt;&gt;0,IF(Q310&gt;0,IF($C$4&gt;K310,Inputs!$D$7,Inputs!$D$8),Inputs!$D$9),"-")</f>
        <v>-</v>
      </c>
      <c r="M310" s="4" t="str">
        <f>IF(H310&lt;&gt;0,IF(O310=0,Inputs!$D$11,IF(AND(O310&gt;0,O310&lt;Q310),Inputs!$D$12,Inputs!$D$13)),"-")</f>
        <v>-</v>
      </c>
      <c r="N310" s="14" t="s">
        <v>199</v>
      </c>
      <c r="O310" s="13">
        <v>0</v>
      </c>
      <c r="P310" s="13" t="s">
        <v>42</v>
      </c>
      <c r="Q310" s="2">
        <f t="shared" si="43"/>
        <v>0</v>
      </c>
      <c r="R310" s="6" t="str">
        <f>IF(H310&lt;&gt;0,IF(M310&lt;&gt;Inputs!$D$13,$C$4-J310,"-"),"-")</f>
        <v>-</v>
      </c>
      <c r="S310" s="6" t="str">
        <f ca="1">IF(AND(H310&lt;&gt;0,K310&lt;$C$4),IF(M310&lt;&gt;Inputs!$D$13,$C$4-K310,"-"),"-")</f>
        <v>-</v>
      </c>
      <c r="T310" s="6" t="str">
        <f>IF(M310=Inputs!$D$9,'Invoice Tracker'!P310-'Invoice Tracker'!K310,"-")</f>
        <v>-</v>
      </c>
      <c r="U310" s="5">
        <f ca="1">IF((M310&lt;&gt;Inputs!$D$13),IF($C$4&gt;'Invoice Tracker'!K310+Inputs!$G$22,1,0),0)</f>
        <v>1</v>
      </c>
      <c r="V310" s="14">
        <v>0</v>
      </c>
      <c r="W310" s="5">
        <f t="shared" ca="1" si="44"/>
        <v>1</v>
      </c>
      <c r="X310" s="1">
        <f ca="1">IF((M310&lt;&gt;Inputs!$D$13),IF($C$4&gt;'Invoice Tracker'!K310+Inputs!$G$23,1,0),0)</f>
        <v>1</v>
      </c>
      <c r="Y310" s="14">
        <v>0</v>
      </c>
      <c r="Z310" s="5">
        <f t="shared" ca="1" si="45"/>
        <v>1</v>
      </c>
      <c r="AA310" s="1">
        <f ca="1">IF((M310&lt;&gt;Inputs!$D$13),IF($C$4&gt;'Invoice Tracker'!K310+Inputs!$G$24,1,0),0)</f>
        <v>1</v>
      </c>
      <c r="AB310" s="14">
        <v>0</v>
      </c>
      <c r="AC310" s="5">
        <f t="shared" ca="1" si="46"/>
        <v>1</v>
      </c>
      <c r="AD310" s="1">
        <f ca="1">IF((M310&lt;&gt;Inputs!$D$13),IF($C$4&gt;'Invoice Tracker'!K310+Inputs!$G$25,1,0),0)</f>
        <v>1</v>
      </c>
      <c r="AE310" s="14">
        <v>0</v>
      </c>
      <c r="AF310" s="5">
        <f t="shared" ca="1" si="47"/>
        <v>1</v>
      </c>
      <c r="AG310" s="1">
        <f ca="1">IF((M310&lt;&gt;Inputs!$D$13),IF($C$4&gt;'Invoice Tracker'!K310+Inputs!$G$26,1,0),0)</f>
        <v>1</v>
      </c>
      <c r="AH310" s="14">
        <v>0</v>
      </c>
      <c r="AI310" s="5">
        <f t="shared" ca="1" si="48"/>
        <v>1</v>
      </c>
      <c r="AJ310" s="1">
        <f ca="1">IF((M310&lt;&gt;Inputs!$D$13),IF($C$4&gt;'Invoice Tracker'!K310+Inputs!$G$27,1,0),0)</f>
        <v>1</v>
      </c>
      <c r="AK310" s="14">
        <v>0</v>
      </c>
      <c r="AL310" s="5">
        <f t="shared" ca="1" si="49"/>
        <v>1</v>
      </c>
    </row>
    <row r="311" spans="2:38" x14ac:dyDescent="0.2">
      <c r="B311" s="31" t="s">
        <v>42</v>
      </c>
      <c r="C311" s="32" t="s">
        <v>240</v>
      </c>
      <c r="D311" s="33" t="s">
        <v>42</v>
      </c>
      <c r="E311" s="31" t="s">
        <v>42</v>
      </c>
      <c r="F311" s="31" t="s">
        <v>42</v>
      </c>
      <c r="G311" s="13">
        <v>0</v>
      </c>
      <c r="H311" s="13">
        <v>0</v>
      </c>
      <c r="I311" s="14" t="s">
        <v>7</v>
      </c>
      <c r="J311" s="15"/>
      <c r="K311" s="15"/>
      <c r="L311" s="4" t="str">
        <f>IF(H311&lt;&gt;0,IF(Q311&gt;0,IF($C$4&gt;K311,Inputs!$D$7,Inputs!$D$8),Inputs!$D$9),"-")</f>
        <v>-</v>
      </c>
      <c r="M311" s="4" t="str">
        <f>IF(H311&lt;&gt;0,IF(O311=0,Inputs!$D$11,IF(AND(O311&gt;0,O311&lt;Q311),Inputs!$D$12,Inputs!$D$13)),"-")</f>
        <v>-</v>
      </c>
      <c r="N311" s="14" t="s">
        <v>199</v>
      </c>
      <c r="O311" s="13">
        <v>0</v>
      </c>
      <c r="P311" s="13" t="s">
        <v>42</v>
      </c>
      <c r="Q311" s="2">
        <f t="shared" si="43"/>
        <v>0</v>
      </c>
      <c r="R311" s="6" t="str">
        <f>IF(H311&lt;&gt;0,IF(M311&lt;&gt;Inputs!$D$13,$C$4-J311,"-"),"-")</f>
        <v>-</v>
      </c>
      <c r="S311" s="6" t="str">
        <f ca="1">IF(AND(H311&lt;&gt;0,K311&lt;$C$4),IF(M311&lt;&gt;Inputs!$D$13,$C$4-K311,"-"),"-")</f>
        <v>-</v>
      </c>
      <c r="T311" s="6" t="str">
        <f>IF(M311=Inputs!$D$9,'Invoice Tracker'!P311-'Invoice Tracker'!K311,"-")</f>
        <v>-</v>
      </c>
      <c r="U311" s="5">
        <f ca="1">IF((M311&lt;&gt;Inputs!$D$13),IF($C$4&gt;'Invoice Tracker'!K311+Inputs!$G$22,1,0),0)</f>
        <v>1</v>
      </c>
      <c r="V311" s="14">
        <v>0</v>
      </c>
      <c r="W311" s="5">
        <f t="shared" ca="1" si="44"/>
        <v>1</v>
      </c>
      <c r="X311" s="1">
        <f ca="1">IF((M311&lt;&gt;Inputs!$D$13),IF($C$4&gt;'Invoice Tracker'!K311+Inputs!$G$23,1,0),0)</f>
        <v>1</v>
      </c>
      <c r="Y311" s="14">
        <v>0</v>
      </c>
      <c r="Z311" s="5">
        <f t="shared" ca="1" si="45"/>
        <v>1</v>
      </c>
      <c r="AA311" s="1">
        <f ca="1">IF((M311&lt;&gt;Inputs!$D$13),IF($C$4&gt;'Invoice Tracker'!K311+Inputs!$G$24,1,0),0)</f>
        <v>1</v>
      </c>
      <c r="AB311" s="14">
        <v>0</v>
      </c>
      <c r="AC311" s="5">
        <f t="shared" ca="1" si="46"/>
        <v>1</v>
      </c>
      <c r="AD311" s="1">
        <f ca="1">IF((M311&lt;&gt;Inputs!$D$13),IF($C$4&gt;'Invoice Tracker'!K311+Inputs!$G$25,1,0),0)</f>
        <v>1</v>
      </c>
      <c r="AE311" s="14">
        <v>0</v>
      </c>
      <c r="AF311" s="5">
        <f t="shared" ca="1" si="47"/>
        <v>1</v>
      </c>
      <c r="AG311" s="1">
        <f ca="1">IF((M311&lt;&gt;Inputs!$D$13),IF($C$4&gt;'Invoice Tracker'!K311+Inputs!$G$26,1,0),0)</f>
        <v>1</v>
      </c>
      <c r="AH311" s="14">
        <v>0</v>
      </c>
      <c r="AI311" s="5">
        <f t="shared" ca="1" si="48"/>
        <v>1</v>
      </c>
      <c r="AJ311" s="1">
        <f ca="1">IF((M311&lt;&gt;Inputs!$D$13),IF($C$4&gt;'Invoice Tracker'!K311+Inputs!$G$27,1,0),0)</f>
        <v>1</v>
      </c>
      <c r="AK311" s="14">
        <v>0</v>
      </c>
      <c r="AL311" s="5">
        <f t="shared" ca="1" si="49"/>
        <v>1</v>
      </c>
    </row>
    <row r="312" spans="2:38" x14ac:dyDescent="0.2">
      <c r="B312" s="31" t="s">
        <v>42</v>
      </c>
      <c r="C312" s="32" t="s">
        <v>240</v>
      </c>
      <c r="D312" s="33" t="s">
        <v>42</v>
      </c>
      <c r="E312" s="31" t="s">
        <v>42</v>
      </c>
      <c r="F312" s="31" t="s">
        <v>42</v>
      </c>
      <c r="G312" s="13">
        <v>0</v>
      </c>
      <c r="H312" s="13">
        <v>0</v>
      </c>
      <c r="I312" s="14" t="s">
        <v>7</v>
      </c>
      <c r="J312" s="15"/>
      <c r="K312" s="15"/>
      <c r="L312" s="4" t="str">
        <f>IF(H312&lt;&gt;0,IF(Q312&gt;0,IF($C$4&gt;K312,Inputs!$D$7,Inputs!$D$8),Inputs!$D$9),"-")</f>
        <v>-</v>
      </c>
      <c r="M312" s="4" t="str">
        <f>IF(H312&lt;&gt;0,IF(O312=0,Inputs!$D$11,IF(AND(O312&gt;0,O312&lt;Q312),Inputs!$D$12,Inputs!$D$13)),"-")</f>
        <v>-</v>
      </c>
      <c r="N312" s="14" t="s">
        <v>199</v>
      </c>
      <c r="O312" s="13">
        <v>0</v>
      </c>
      <c r="P312" s="13" t="s">
        <v>42</v>
      </c>
      <c r="Q312" s="2">
        <f t="shared" si="43"/>
        <v>0</v>
      </c>
      <c r="R312" s="6" t="str">
        <f>IF(H312&lt;&gt;0,IF(M312&lt;&gt;Inputs!$D$13,$C$4-J312,"-"),"-")</f>
        <v>-</v>
      </c>
      <c r="S312" s="6" t="str">
        <f ca="1">IF(AND(H312&lt;&gt;0,K312&lt;$C$4),IF(M312&lt;&gt;Inputs!$D$13,$C$4-K312,"-"),"-")</f>
        <v>-</v>
      </c>
      <c r="T312" s="6" t="str">
        <f>IF(M312=Inputs!$D$9,'Invoice Tracker'!P312-'Invoice Tracker'!K312,"-")</f>
        <v>-</v>
      </c>
      <c r="U312" s="5">
        <f ca="1">IF((M312&lt;&gt;Inputs!$D$13),IF($C$4&gt;'Invoice Tracker'!K312+Inputs!$G$22,1,0),0)</f>
        <v>1</v>
      </c>
      <c r="V312" s="14">
        <v>0</v>
      </c>
      <c r="W312" s="5">
        <f t="shared" ca="1" si="44"/>
        <v>1</v>
      </c>
      <c r="X312" s="1">
        <f ca="1">IF((M312&lt;&gt;Inputs!$D$13),IF($C$4&gt;'Invoice Tracker'!K312+Inputs!$G$23,1,0),0)</f>
        <v>1</v>
      </c>
      <c r="Y312" s="14">
        <v>0</v>
      </c>
      <c r="Z312" s="5">
        <f t="shared" ca="1" si="45"/>
        <v>1</v>
      </c>
      <c r="AA312" s="1">
        <f ca="1">IF((M312&lt;&gt;Inputs!$D$13),IF($C$4&gt;'Invoice Tracker'!K312+Inputs!$G$24,1,0),0)</f>
        <v>1</v>
      </c>
      <c r="AB312" s="14">
        <v>0</v>
      </c>
      <c r="AC312" s="5">
        <f t="shared" ca="1" si="46"/>
        <v>1</v>
      </c>
      <c r="AD312" s="1">
        <f ca="1">IF((M312&lt;&gt;Inputs!$D$13),IF($C$4&gt;'Invoice Tracker'!K312+Inputs!$G$25,1,0),0)</f>
        <v>1</v>
      </c>
      <c r="AE312" s="14">
        <v>0</v>
      </c>
      <c r="AF312" s="5">
        <f t="shared" ca="1" si="47"/>
        <v>1</v>
      </c>
      <c r="AG312" s="1">
        <f ca="1">IF((M312&lt;&gt;Inputs!$D$13),IF($C$4&gt;'Invoice Tracker'!K312+Inputs!$G$26,1,0),0)</f>
        <v>1</v>
      </c>
      <c r="AH312" s="14">
        <v>0</v>
      </c>
      <c r="AI312" s="5">
        <f t="shared" ca="1" si="48"/>
        <v>1</v>
      </c>
      <c r="AJ312" s="1">
        <f ca="1">IF((M312&lt;&gt;Inputs!$D$13),IF($C$4&gt;'Invoice Tracker'!K312+Inputs!$G$27,1,0),0)</f>
        <v>1</v>
      </c>
      <c r="AK312" s="14">
        <v>0</v>
      </c>
      <c r="AL312" s="5">
        <f t="shared" ca="1" si="49"/>
        <v>1</v>
      </c>
    </row>
    <row r="313" spans="2:38" x14ac:dyDescent="0.2">
      <c r="B313" s="31" t="s">
        <v>42</v>
      </c>
      <c r="C313" s="32" t="s">
        <v>240</v>
      </c>
      <c r="D313" s="33" t="s">
        <v>42</v>
      </c>
      <c r="E313" s="31" t="s">
        <v>42</v>
      </c>
      <c r="F313" s="31" t="s">
        <v>42</v>
      </c>
      <c r="G313" s="13">
        <v>0</v>
      </c>
      <c r="H313" s="13">
        <v>0</v>
      </c>
      <c r="I313" s="14" t="s">
        <v>7</v>
      </c>
      <c r="J313" s="15"/>
      <c r="K313" s="15"/>
      <c r="L313" s="4" t="str">
        <f>IF(H313&lt;&gt;0,IF(Q313&gt;0,IF($C$4&gt;K313,Inputs!$D$7,Inputs!$D$8),Inputs!$D$9),"-")</f>
        <v>-</v>
      </c>
      <c r="M313" s="4" t="str">
        <f>IF(H313&lt;&gt;0,IF(O313=0,Inputs!$D$11,IF(AND(O313&gt;0,O313&lt;Q313),Inputs!$D$12,Inputs!$D$13)),"-")</f>
        <v>-</v>
      </c>
      <c r="N313" s="14" t="s">
        <v>199</v>
      </c>
      <c r="O313" s="13">
        <v>0</v>
      </c>
      <c r="P313" s="13" t="s">
        <v>42</v>
      </c>
      <c r="Q313" s="2">
        <f t="shared" si="43"/>
        <v>0</v>
      </c>
      <c r="R313" s="6" t="str">
        <f>IF(H313&lt;&gt;0,IF(M313&lt;&gt;Inputs!$D$13,$C$4-J313,"-"),"-")</f>
        <v>-</v>
      </c>
      <c r="S313" s="6" t="str">
        <f ca="1">IF(AND(H313&lt;&gt;0,K313&lt;$C$4),IF(M313&lt;&gt;Inputs!$D$13,$C$4-K313,"-"),"-")</f>
        <v>-</v>
      </c>
      <c r="T313" s="6" t="str">
        <f>IF(M313=Inputs!$D$9,'Invoice Tracker'!P313-'Invoice Tracker'!K313,"-")</f>
        <v>-</v>
      </c>
      <c r="U313" s="5">
        <f ca="1">IF((M313&lt;&gt;Inputs!$D$13),IF($C$4&gt;'Invoice Tracker'!K313+Inputs!$G$22,1,0),0)</f>
        <v>1</v>
      </c>
      <c r="V313" s="14">
        <v>0</v>
      </c>
      <c r="W313" s="5">
        <f t="shared" ca="1" si="44"/>
        <v>1</v>
      </c>
      <c r="X313" s="1">
        <f ca="1">IF((M313&lt;&gt;Inputs!$D$13),IF($C$4&gt;'Invoice Tracker'!K313+Inputs!$G$23,1,0),0)</f>
        <v>1</v>
      </c>
      <c r="Y313" s="14">
        <v>0</v>
      </c>
      <c r="Z313" s="5">
        <f t="shared" ca="1" si="45"/>
        <v>1</v>
      </c>
      <c r="AA313" s="1">
        <f ca="1">IF((M313&lt;&gt;Inputs!$D$13),IF($C$4&gt;'Invoice Tracker'!K313+Inputs!$G$24,1,0),0)</f>
        <v>1</v>
      </c>
      <c r="AB313" s="14">
        <v>0</v>
      </c>
      <c r="AC313" s="5">
        <f t="shared" ca="1" si="46"/>
        <v>1</v>
      </c>
      <c r="AD313" s="1">
        <f ca="1">IF((M313&lt;&gt;Inputs!$D$13),IF($C$4&gt;'Invoice Tracker'!K313+Inputs!$G$25,1,0),0)</f>
        <v>1</v>
      </c>
      <c r="AE313" s="14">
        <v>0</v>
      </c>
      <c r="AF313" s="5">
        <f t="shared" ca="1" si="47"/>
        <v>1</v>
      </c>
      <c r="AG313" s="1">
        <f ca="1">IF((M313&lt;&gt;Inputs!$D$13),IF($C$4&gt;'Invoice Tracker'!K313+Inputs!$G$26,1,0),0)</f>
        <v>1</v>
      </c>
      <c r="AH313" s="14">
        <v>0</v>
      </c>
      <c r="AI313" s="5">
        <f t="shared" ca="1" si="48"/>
        <v>1</v>
      </c>
      <c r="AJ313" s="1">
        <f ca="1">IF((M313&lt;&gt;Inputs!$D$13),IF($C$4&gt;'Invoice Tracker'!K313+Inputs!$G$27,1,0),0)</f>
        <v>1</v>
      </c>
      <c r="AK313" s="14">
        <v>0</v>
      </c>
      <c r="AL313" s="5">
        <f t="shared" ca="1" si="49"/>
        <v>1</v>
      </c>
    </row>
    <row r="314" spans="2:38" x14ac:dyDescent="0.2">
      <c r="B314" s="31" t="s">
        <v>42</v>
      </c>
      <c r="C314" s="32" t="s">
        <v>240</v>
      </c>
      <c r="D314" s="33" t="s">
        <v>42</v>
      </c>
      <c r="E314" s="31" t="s">
        <v>42</v>
      </c>
      <c r="F314" s="31" t="s">
        <v>42</v>
      </c>
      <c r="G314" s="13">
        <v>0</v>
      </c>
      <c r="H314" s="13">
        <v>0</v>
      </c>
      <c r="I314" s="14" t="s">
        <v>7</v>
      </c>
      <c r="J314" s="15"/>
      <c r="K314" s="15"/>
      <c r="L314" s="4" t="str">
        <f>IF(H314&lt;&gt;0,IF(Q314&gt;0,IF($C$4&gt;K314,Inputs!$D$7,Inputs!$D$8),Inputs!$D$9),"-")</f>
        <v>-</v>
      </c>
      <c r="M314" s="4" t="str">
        <f>IF(H314&lt;&gt;0,IF(O314=0,Inputs!$D$11,IF(AND(O314&gt;0,O314&lt;Q314),Inputs!$D$12,Inputs!$D$13)),"-")</f>
        <v>-</v>
      </c>
      <c r="N314" s="14" t="s">
        <v>199</v>
      </c>
      <c r="O314" s="13">
        <v>0</v>
      </c>
      <c r="P314" s="13" t="s">
        <v>42</v>
      </c>
      <c r="Q314" s="2">
        <f t="shared" si="43"/>
        <v>0</v>
      </c>
      <c r="R314" s="6" t="str">
        <f>IF(H314&lt;&gt;0,IF(M314&lt;&gt;Inputs!$D$13,$C$4-J314,"-"),"-")</f>
        <v>-</v>
      </c>
      <c r="S314" s="6" t="str">
        <f ca="1">IF(AND(H314&lt;&gt;0,K314&lt;$C$4),IF(M314&lt;&gt;Inputs!$D$13,$C$4-K314,"-"),"-")</f>
        <v>-</v>
      </c>
      <c r="T314" s="6" t="str">
        <f>IF(M314=Inputs!$D$9,'Invoice Tracker'!P314-'Invoice Tracker'!K314,"-")</f>
        <v>-</v>
      </c>
      <c r="U314" s="5">
        <f ca="1">IF((M314&lt;&gt;Inputs!$D$13),IF($C$4&gt;'Invoice Tracker'!K314+Inputs!$G$22,1,0),0)</f>
        <v>1</v>
      </c>
      <c r="V314" s="14">
        <v>0</v>
      </c>
      <c r="W314" s="5">
        <f t="shared" ca="1" si="44"/>
        <v>1</v>
      </c>
      <c r="X314" s="1">
        <f ca="1">IF((M314&lt;&gt;Inputs!$D$13),IF($C$4&gt;'Invoice Tracker'!K314+Inputs!$G$23,1,0),0)</f>
        <v>1</v>
      </c>
      <c r="Y314" s="14">
        <v>0</v>
      </c>
      <c r="Z314" s="5">
        <f t="shared" ca="1" si="45"/>
        <v>1</v>
      </c>
      <c r="AA314" s="1">
        <f ca="1">IF((M314&lt;&gt;Inputs!$D$13),IF($C$4&gt;'Invoice Tracker'!K314+Inputs!$G$24,1,0),0)</f>
        <v>1</v>
      </c>
      <c r="AB314" s="14">
        <v>0</v>
      </c>
      <c r="AC314" s="5">
        <f t="shared" ca="1" si="46"/>
        <v>1</v>
      </c>
      <c r="AD314" s="1">
        <f ca="1">IF((M314&lt;&gt;Inputs!$D$13),IF($C$4&gt;'Invoice Tracker'!K314+Inputs!$G$25,1,0),0)</f>
        <v>1</v>
      </c>
      <c r="AE314" s="14">
        <v>0</v>
      </c>
      <c r="AF314" s="5">
        <f t="shared" ca="1" si="47"/>
        <v>1</v>
      </c>
      <c r="AG314" s="1">
        <f ca="1">IF((M314&lt;&gt;Inputs!$D$13),IF($C$4&gt;'Invoice Tracker'!K314+Inputs!$G$26,1,0),0)</f>
        <v>1</v>
      </c>
      <c r="AH314" s="14">
        <v>0</v>
      </c>
      <c r="AI314" s="5">
        <f t="shared" ca="1" si="48"/>
        <v>1</v>
      </c>
      <c r="AJ314" s="1">
        <f ca="1">IF((M314&lt;&gt;Inputs!$D$13),IF($C$4&gt;'Invoice Tracker'!K314+Inputs!$G$27,1,0),0)</f>
        <v>1</v>
      </c>
      <c r="AK314" s="14">
        <v>0</v>
      </c>
      <c r="AL314" s="5">
        <f t="shared" ca="1" si="49"/>
        <v>1</v>
      </c>
    </row>
    <row r="315" spans="2:38" x14ac:dyDescent="0.2">
      <c r="B315" s="31" t="s">
        <v>42</v>
      </c>
      <c r="C315" s="32" t="s">
        <v>240</v>
      </c>
      <c r="D315" s="33" t="s">
        <v>42</v>
      </c>
      <c r="E315" s="31" t="s">
        <v>42</v>
      </c>
      <c r="F315" s="31" t="s">
        <v>42</v>
      </c>
      <c r="G315" s="13">
        <v>0</v>
      </c>
      <c r="H315" s="13">
        <v>0</v>
      </c>
      <c r="I315" s="14" t="s">
        <v>7</v>
      </c>
      <c r="J315" s="15"/>
      <c r="K315" s="15"/>
      <c r="L315" s="4" t="str">
        <f>IF(H315&lt;&gt;0,IF(Q315&gt;0,IF($C$4&gt;K315,Inputs!$D$7,Inputs!$D$8),Inputs!$D$9),"-")</f>
        <v>-</v>
      </c>
      <c r="M315" s="4" t="str">
        <f>IF(H315&lt;&gt;0,IF(O315=0,Inputs!$D$11,IF(AND(O315&gt;0,O315&lt;Q315),Inputs!$D$12,Inputs!$D$13)),"-")</f>
        <v>-</v>
      </c>
      <c r="N315" s="14" t="s">
        <v>199</v>
      </c>
      <c r="O315" s="13">
        <v>0</v>
      </c>
      <c r="P315" s="13" t="s">
        <v>42</v>
      </c>
      <c r="Q315" s="2">
        <f t="shared" si="43"/>
        <v>0</v>
      </c>
      <c r="R315" s="6" t="str">
        <f>IF(H315&lt;&gt;0,IF(M315&lt;&gt;Inputs!$D$13,$C$4-J315,"-"),"-")</f>
        <v>-</v>
      </c>
      <c r="S315" s="6" t="str">
        <f ca="1">IF(AND(H315&lt;&gt;0,K315&lt;$C$4),IF(M315&lt;&gt;Inputs!$D$13,$C$4-K315,"-"),"-")</f>
        <v>-</v>
      </c>
      <c r="T315" s="6" t="str">
        <f>IF(M315=Inputs!$D$9,'Invoice Tracker'!P315-'Invoice Tracker'!K315,"-")</f>
        <v>-</v>
      </c>
      <c r="U315" s="5">
        <f ca="1">IF((M315&lt;&gt;Inputs!$D$13),IF($C$4&gt;'Invoice Tracker'!K315+Inputs!$G$22,1,0),0)</f>
        <v>1</v>
      </c>
      <c r="V315" s="14">
        <v>0</v>
      </c>
      <c r="W315" s="5">
        <f t="shared" ca="1" si="44"/>
        <v>1</v>
      </c>
      <c r="X315" s="1">
        <f ca="1">IF((M315&lt;&gt;Inputs!$D$13),IF($C$4&gt;'Invoice Tracker'!K315+Inputs!$G$23,1,0),0)</f>
        <v>1</v>
      </c>
      <c r="Y315" s="14">
        <v>0</v>
      </c>
      <c r="Z315" s="5">
        <f t="shared" ca="1" si="45"/>
        <v>1</v>
      </c>
      <c r="AA315" s="1">
        <f ca="1">IF((M315&lt;&gt;Inputs!$D$13),IF($C$4&gt;'Invoice Tracker'!K315+Inputs!$G$24,1,0),0)</f>
        <v>1</v>
      </c>
      <c r="AB315" s="14">
        <v>0</v>
      </c>
      <c r="AC315" s="5">
        <f t="shared" ca="1" si="46"/>
        <v>1</v>
      </c>
      <c r="AD315" s="1">
        <f ca="1">IF((M315&lt;&gt;Inputs!$D$13),IF($C$4&gt;'Invoice Tracker'!K315+Inputs!$G$25,1,0),0)</f>
        <v>1</v>
      </c>
      <c r="AE315" s="14">
        <v>0</v>
      </c>
      <c r="AF315" s="5">
        <f t="shared" ca="1" si="47"/>
        <v>1</v>
      </c>
      <c r="AG315" s="1">
        <f ca="1">IF((M315&lt;&gt;Inputs!$D$13),IF($C$4&gt;'Invoice Tracker'!K315+Inputs!$G$26,1,0),0)</f>
        <v>1</v>
      </c>
      <c r="AH315" s="14">
        <v>0</v>
      </c>
      <c r="AI315" s="5">
        <f t="shared" ca="1" si="48"/>
        <v>1</v>
      </c>
      <c r="AJ315" s="1">
        <f ca="1">IF((M315&lt;&gt;Inputs!$D$13),IF($C$4&gt;'Invoice Tracker'!K315+Inputs!$G$27,1,0),0)</f>
        <v>1</v>
      </c>
      <c r="AK315" s="14">
        <v>0</v>
      </c>
      <c r="AL315" s="5">
        <f t="shared" ca="1" si="49"/>
        <v>1</v>
      </c>
    </row>
    <row r="316" spans="2:38" x14ac:dyDescent="0.2">
      <c r="B316" s="31" t="s">
        <v>42</v>
      </c>
      <c r="C316" s="32" t="s">
        <v>240</v>
      </c>
      <c r="D316" s="33" t="s">
        <v>42</v>
      </c>
      <c r="E316" s="31" t="s">
        <v>42</v>
      </c>
      <c r="F316" s="31" t="s">
        <v>42</v>
      </c>
      <c r="G316" s="13">
        <v>0</v>
      </c>
      <c r="H316" s="13">
        <v>0</v>
      </c>
      <c r="I316" s="14" t="s">
        <v>7</v>
      </c>
      <c r="J316" s="15"/>
      <c r="K316" s="15"/>
      <c r="L316" s="4" t="str">
        <f>IF(H316&lt;&gt;0,IF(Q316&gt;0,IF($C$4&gt;K316,Inputs!$D$7,Inputs!$D$8),Inputs!$D$9),"-")</f>
        <v>-</v>
      </c>
      <c r="M316" s="4" t="str">
        <f>IF(H316&lt;&gt;0,IF(O316=0,Inputs!$D$11,IF(AND(O316&gt;0,O316&lt;Q316),Inputs!$D$12,Inputs!$D$13)),"-")</f>
        <v>-</v>
      </c>
      <c r="N316" s="14" t="s">
        <v>199</v>
      </c>
      <c r="O316" s="13">
        <v>0</v>
      </c>
      <c r="P316" s="13" t="s">
        <v>42</v>
      </c>
      <c r="Q316" s="2">
        <f t="shared" si="43"/>
        <v>0</v>
      </c>
      <c r="R316" s="6" t="str">
        <f>IF(H316&lt;&gt;0,IF(M316&lt;&gt;Inputs!$D$13,$C$4-J316,"-"),"-")</f>
        <v>-</v>
      </c>
      <c r="S316" s="6" t="str">
        <f ca="1">IF(AND(H316&lt;&gt;0,K316&lt;$C$4),IF(M316&lt;&gt;Inputs!$D$13,$C$4-K316,"-"),"-")</f>
        <v>-</v>
      </c>
      <c r="T316" s="6" t="str">
        <f>IF(M316=Inputs!$D$9,'Invoice Tracker'!P316-'Invoice Tracker'!K316,"-")</f>
        <v>-</v>
      </c>
      <c r="U316" s="5">
        <f ca="1">IF((M316&lt;&gt;Inputs!$D$13),IF($C$4&gt;'Invoice Tracker'!K316+Inputs!$G$22,1,0),0)</f>
        <v>1</v>
      </c>
      <c r="V316" s="14">
        <v>0</v>
      </c>
      <c r="W316" s="5">
        <f t="shared" ca="1" si="44"/>
        <v>1</v>
      </c>
      <c r="X316" s="1">
        <f ca="1">IF((M316&lt;&gt;Inputs!$D$13),IF($C$4&gt;'Invoice Tracker'!K316+Inputs!$G$23,1,0),0)</f>
        <v>1</v>
      </c>
      <c r="Y316" s="14">
        <v>0</v>
      </c>
      <c r="Z316" s="5">
        <f t="shared" ca="1" si="45"/>
        <v>1</v>
      </c>
      <c r="AA316" s="1">
        <f ca="1">IF((M316&lt;&gt;Inputs!$D$13),IF($C$4&gt;'Invoice Tracker'!K316+Inputs!$G$24,1,0),0)</f>
        <v>1</v>
      </c>
      <c r="AB316" s="14">
        <v>0</v>
      </c>
      <c r="AC316" s="5">
        <f t="shared" ca="1" si="46"/>
        <v>1</v>
      </c>
      <c r="AD316" s="1">
        <f ca="1">IF((M316&lt;&gt;Inputs!$D$13),IF($C$4&gt;'Invoice Tracker'!K316+Inputs!$G$25,1,0),0)</f>
        <v>1</v>
      </c>
      <c r="AE316" s="14">
        <v>0</v>
      </c>
      <c r="AF316" s="5">
        <f t="shared" ca="1" si="47"/>
        <v>1</v>
      </c>
      <c r="AG316" s="1">
        <f ca="1">IF((M316&lt;&gt;Inputs!$D$13),IF($C$4&gt;'Invoice Tracker'!K316+Inputs!$G$26,1,0),0)</f>
        <v>1</v>
      </c>
      <c r="AH316" s="14">
        <v>0</v>
      </c>
      <c r="AI316" s="5">
        <f t="shared" ca="1" si="48"/>
        <v>1</v>
      </c>
      <c r="AJ316" s="1">
        <f ca="1">IF((M316&lt;&gt;Inputs!$D$13),IF($C$4&gt;'Invoice Tracker'!K316+Inputs!$G$27,1,0),0)</f>
        <v>1</v>
      </c>
      <c r="AK316" s="14">
        <v>0</v>
      </c>
      <c r="AL316" s="5">
        <f t="shared" ca="1" si="49"/>
        <v>1</v>
      </c>
    </row>
    <row r="317" spans="2:38" x14ac:dyDescent="0.2">
      <c r="B317" s="31" t="s">
        <v>42</v>
      </c>
      <c r="C317" s="32" t="s">
        <v>240</v>
      </c>
      <c r="D317" s="33" t="s">
        <v>42</v>
      </c>
      <c r="E317" s="31" t="s">
        <v>42</v>
      </c>
      <c r="F317" s="31" t="s">
        <v>42</v>
      </c>
      <c r="G317" s="13">
        <v>0</v>
      </c>
      <c r="H317" s="13">
        <v>0</v>
      </c>
      <c r="I317" s="14" t="s">
        <v>7</v>
      </c>
      <c r="J317" s="15"/>
      <c r="K317" s="15"/>
      <c r="L317" s="4" t="str">
        <f>IF(H317&lt;&gt;0,IF(Q317&gt;0,IF($C$4&gt;K317,Inputs!$D$7,Inputs!$D$8),Inputs!$D$9),"-")</f>
        <v>-</v>
      </c>
      <c r="M317" s="4" t="str">
        <f>IF(H317&lt;&gt;0,IF(O317=0,Inputs!$D$11,IF(AND(O317&gt;0,O317&lt;Q317),Inputs!$D$12,Inputs!$D$13)),"-")</f>
        <v>-</v>
      </c>
      <c r="N317" s="14" t="s">
        <v>199</v>
      </c>
      <c r="O317" s="13">
        <v>0</v>
      </c>
      <c r="P317" s="13" t="s">
        <v>42</v>
      </c>
      <c r="Q317" s="2">
        <f t="shared" si="43"/>
        <v>0</v>
      </c>
      <c r="R317" s="6" t="str">
        <f>IF(H317&lt;&gt;0,IF(M317&lt;&gt;Inputs!$D$13,$C$4-J317,"-"),"-")</f>
        <v>-</v>
      </c>
      <c r="S317" s="6" t="str">
        <f ca="1">IF(AND(H317&lt;&gt;0,K317&lt;$C$4),IF(M317&lt;&gt;Inputs!$D$13,$C$4-K317,"-"),"-")</f>
        <v>-</v>
      </c>
      <c r="T317" s="6" t="str">
        <f>IF(M317=Inputs!$D$9,'Invoice Tracker'!P317-'Invoice Tracker'!K317,"-")</f>
        <v>-</v>
      </c>
      <c r="U317" s="5">
        <f ca="1">IF((M317&lt;&gt;Inputs!$D$13),IF($C$4&gt;'Invoice Tracker'!K317+Inputs!$G$22,1,0),0)</f>
        <v>1</v>
      </c>
      <c r="V317" s="14">
        <v>0</v>
      </c>
      <c r="W317" s="5">
        <f t="shared" ca="1" si="44"/>
        <v>1</v>
      </c>
      <c r="X317" s="1">
        <f ca="1">IF((M317&lt;&gt;Inputs!$D$13),IF($C$4&gt;'Invoice Tracker'!K317+Inputs!$G$23,1,0),0)</f>
        <v>1</v>
      </c>
      <c r="Y317" s="14">
        <v>0</v>
      </c>
      <c r="Z317" s="5">
        <f t="shared" ca="1" si="45"/>
        <v>1</v>
      </c>
      <c r="AA317" s="1">
        <f ca="1">IF((M317&lt;&gt;Inputs!$D$13),IF($C$4&gt;'Invoice Tracker'!K317+Inputs!$G$24,1,0),0)</f>
        <v>1</v>
      </c>
      <c r="AB317" s="14">
        <v>0</v>
      </c>
      <c r="AC317" s="5">
        <f t="shared" ca="1" si="46"/>
        <v>1</v>
      </c>
      <c r="AD317" s="1">
        <f ca="1">IF((M317&lt;&gt;Inputs!$D$13),IF($C$4&gt;'Invoice Tracker'!K317+Inputs!$G$25,1,0),0)</f>
        <v>1</v>
      </c>
      <c r="AE317" s="14">
        <v>0</v>
      </c>
      <c r="AF317" s="5">
        <f t="shared" ca="1" si="47"/>
        <v>1</v>
      </c>
      <c r="AG317" s="1">
        <f ca="1">IF((M317&lt;&gt;Inputs!$D$13),IF($C$4&gt;'Invoice Tracker'!K317+Inputs!$G$26,1,0),0)</f>
        <v>1</v>
      </c>
      <c r="AH317" s="14">
        <v>0</v>
      </c>
      <c r="AI317" s="5">
        <f t="shared" ca="1" si="48"/>
        <v>1</v>
      </c>
      <c r="AJ317" s="1">
        <f ca="1">IF((M317&lt;&gt;Inputs!$D$13),IF($C$4&gt;'Invoice Tracker'!K317+Inputs!$G$27,1,0),0)</f>
        <v>1</v>
      </c>
      <c r="AK317" s="14">
        <v>0</v>
      </c>
      <c r="AL317" s="5">
        <f t="shared" ca="1" si="49"/>
        <v>1</v>
      </c>
    </row>
    <row r="318" spans="2:38" x14ac:dyDescent="0.2">
      <c r="B318" s="31" t="s">
        <v>42</v>
      </c>
      <c r="C318" s="32" t="s">
        <v>240</v>
      </c>
      <c r="D318" s="33" t="s">
        <v>42</v>
      </c>
      <c r="E318" s="31" t="s">
        <v>42</v>
      </c>
      <c r="F318" s="31" t="s">
        <v>42</v>
      </c>
      <c r="G318" s="13">
        <v>0</v>
      </c>
      <c r="H318" s="13">
        <v>0</v>
      </c>
      <c r="I318" s="14" t="s">
        <v>7</v>
      </c>
      <c r="J318" s="15"/>
      <c r="K318" s="15"/>
      <c r="L318" s="4" t="str">
        <f>IF(H318&lt;&gt;0,IF(Q318&gt;0,IF($C$4&gt;K318,Inputs!$D$7,Inputs!$D$8),Inputs!$D$9),"-")</f>
        <v>-</v>
      </c>
      <c r="M318" s="4" t="str">
        <f>IF(H318&lt;&gt;0,IF(O318=0,Inputs!$D$11,IF(AND(O318&gt;0,O318&lt;Q318),Inputs!$D$12,Inputs!$D$13)),"-")</f>
        <v>-</v>
      </c>
      <c r="N318" s="14" t="s">
        <v>199</v>
      </c>
      <c r="O318" s="13">
        <v>0</v>
      </c>
      <c r="P318" s="13" t="s">
        <v>42</v>
      </c>
      <c r="Q318" s="2">
        <f t="shared" si="43"/>
        <v>0</v>
      </c>
      <c r="R318" s="6" t="str">
        <f>IF(H318&lt;&gt;0,IF(M318&lt;&gt;Inputs!$D$13,$C$4-J318,"-"),"-")</f>
        <v>-</v>
      </c>
      <c r="S318" s="6" t="str">
        <f ca="1">IF(AND(H318&lt;&gt;0,K318&lt;$C$4),IF(M318&lt;&gt;Inputs!$D$13,$C$4-K318,"-"),"-")</f>
        <v>-</v>
      </c>
      <c r="T318" s="6" t="str">
        <f>IF(M318=Inputs!$D$9,'Invoice Tracker'!P318-'Invoice Tracker'!K318,"-")</f>
        <v>-</v>
      </c>
      <c r="U318" s="5">
        <f ca="1">IF((M318&lt;&gt;Inputs!$D$13),IF($C$4&gt;'Invoice Tracker'!K318+Inputs!$G$22,1,0),0)</f>
        <v>1</v>
      </c>
      <c r="V318" s="14">
        <v>0</v>
      </c>
      <c r="W318" s="5">
        <f t="shared" ca="1" si="44"/>
        <v>1</v>
      </c>
      <c r="X318" s="1">
        <f ca="1">IF((M318&lt;&gt;Inputs!$D$13),IF($C$4&gt;'Invoice Tracker'!K318+Inputs!$G$23,1,0),0)</f>
        <v>1</v>
      </c>
      <c r="Y318" s="14">
        <v>0</v>
      </c>
      <c r="Z318" s="5">
        <f t="shared" ca="1" si="45"/>
        <v>1</v>
      </c>
      <c r="AA318" s="1">
        <f ca="1">IF((M318&lt;&gt;Inputs!$D$13),IF($C$4&gt;'Invoice Tracker'!K318+Inputs!$G$24,1,0),0)</f>
        <v>1</v>
      </c>
      <c r="AB318" s="14">
        <v>0</v>
      </c>
      <c r="AC318" s="5">
        <f t="shared" ca="1" si="46"/>
        <v>1</v>
      </c>
      <c r="AD318" s="1">
        <f ca="1">IF((M318&lt;&gt;Inputs!$D$13),IF($C$4&gt;'Invoice Tracker'!K318+Inputs!$G$25,1,0),0)</f>
        <v>1</v>
      </c>
      <c r="AE318" s="14">
        <v>0</v>
      </c>
      <c r="AF318" s="5">
        <f t="shared" ca="1" si="47"/>
        <v>1</v>
      </c>
      <c r="AG318" s="1">
        <f ca="1">IF((M318&lt;&gt;Inputs!$D$13),IF($C$4&gt;'Invoice Tracker'!K318+Inputs!$G$26,1,0),0)</f>
        <v>1</v>
      </c>
      <c r="AH318" s="14">
        <v>0</v>
      </c>
      <c r="AI318" s="5">
        <f t="shared" ca="1" si="48"/>
        <v>1</v>
      </c>
      <c r="AJ318" s="1">
        <f ca="1">IF((M318&lt;&gt;Inputs!$D$13),IF($C$4&gt;'Invoice Tracker'!K318+Inputs!$G$27,1,0),0)</f>
        <v>1</v>
      </c>
      <c r="AK318" s="14">
        <v>0</v>
      </c>
      <c r="AL318" s="5">
        <f t="shared" ca="1" si="49"/>
        <v>1</v>
      </c>
    </row>
    <row r="319" spans="2:38" x14ac:dyDescent="0.2">
      <c r="B319" s="31" t="s">
        <v>42</v>
      </c>
      <c r="C319" s="32" t="s">
        <v>240</v>
      </c>
      <c r="D319" s="33" t="s">
        <v>42</v>
      </c>
      <c r="E319" s="31" t="s">
        <v>42</v>
      </c>
      <c r="F319" s="31" t="s">
        <v>42</v>
      </c>
      <c r="G319" s="13">
        <v>0</v>
      </c>
      <c r="H319" s="13">
        <v>0</v>
      </c>
      <c r="I319" s="14" t="s">
        <v>7</v>
      </c>
      <c r="J319" s="15"/>
      <c r="K319" s="15"/>
      <c r="L319" s="4" t="str">
        <f>IF(H319&lt;&gt;0,IF(Q319&gt;0,IF($C$4&gt;K319,Inputs!$D$7,Inputs!$D$8),Inputs!$D$9),"-")</f>
        <v>-</v>
      </c>
      <c r="M319" s="4" t="str">
        <f>IF(H319&lt;&gt;0,IF(O319=0,Inputs!$D$11,IF(AND(O319&gt;0,O319&lt;Q319),Inputs!$D$12,Inputs!$D$13)),"-")</f>
        <v>-</v>
      </c>
      <c r="N319" s="14" t="s">
        <v>199</v>
      </c>
      <c r="O319" s="13">
        <v>0</v>
      </c>
      <c r="P319" s="13" t="s">
        <v>42</v>
      </c>
      <c r="Q319" s="2">
        <f t="shared" si="43"/>
        <v>0</v>
      </c>
      <c r="R319" s="6" t="str">
        <f>IF(H319&lt;&gt;0,IF(M319&lt;&gt;Inputs!$D$13,$C$4-J319,"-"),"-")</f>
        <v>-</v>
      </c>
      <c r="S319" s="6" t="str">
        <f ca="1">IF(AND(H319&lt;&gt;0,K319&lt;$C$4),IF(M319&lt;&gt;Inputs!$D$13,$C$4-K319,"-"),"-")</f>
        <v>-</v>
      </c>
      <c r="T319" s="6" t="str">
        <f>IF(M319=Inputs!$D$9,'Invoice Tracker'!P319-'Invoice Tracker'!K319,"-")</f>
        <v>-</v>
      </c>
      <c r="U319" s="5">
        <f ca="1">IF((M319&lt;&gt;Inputs!$D$13),IF($C$4&gt;'Invoice Tracker'!K319+Inputs!$G$22,1,0),0)</f>
        <v>1</v>
      </c>
      <c r="V319" s="14">
        <v>0</v>
      </c>
      <c r="W319" s="5">
        <f t="shared" ca="1" si="44"/>
        <v>1</v>
      </c>
      <c r="X319" s="1">
        <f ca="1">IF((M319&lt;&gt;Inputs!$D$13),IF($C$4&gt;'Invoice Tracker'!K319+Inputs!$G$23,1,0),0)</f>
        <v>1</v>
      </c>
      <c r="Y319" s="14">
        <v>0</v>
      </c>
      <c r="Z319" s="5">
        <f t="shared" ca="1" si="45"/>
        <v>1</v>
      </c>
      <c r="AA319" s="1">
        <f ca="1">IF((M319&lt;&gt;Inputs!$D$13),IF($C$4&gt;'Invoice Tracker'!K319+Inputs!$G$24,1,0),0)</f>
        <v>1</v>
      </c>
      <c r="AB319" s="14">
        <v>0</v>
      </c>
      <c r="AC319" s="5">
        <f t="shared" ca="1" si="46"/>
        <v>1</v>
      </c>
      <c r="AD319" s="1">
        <f ca="1">IF((M319&lt;&gt;Inputs!$D$13),IF($C$4&gt;'Invoice Tracker'!K319+Inputs!$G$25,1,0),0)</f>
        <v>1</v>
      </c>
      <c r="AE319" s="14">
        <v>0</v>
      </c>
      <c r="AF319" s="5">
        <f t="shared" ca="1" si="47"/>
        <v>1</v>
      </c>
      <c r="AG319" s="1">
        <f ca="1">IF((M319&lt;&gt;Inputs!$D$13),IF($C$4&gt;'Invoice Tracker'!K319+Inputs!$G$26,1,0),0)</f>
        <v>1</v>
      </c>
      <c r="AH319" s="14">
        <v>0</v>
      </c>
      <c r="AI319" s="5">
        <f t="shared" ca="1" si="48"/>
        <v>1</v>
      </c>
      <c r="AJ319" s="1">
        <f ca="1">IF((M319&lt;&gt;Inputs!$D$13),IF($C$4&gt;'Invoice Tracker'!K319+Inputs!$G$27,1,0),0)</f>
        <v>1</v>
      </c>
      <c r="AK319" s="14">
        <v>0</v>
      </c>
      <c r="AL319" s="5">
        <f t="shared" ca="1" si="49"/>
        <v>1</v>
      </c>
    </row>
    <row r="320" spans="2:38" x14ac:dyDescent="0.2">
      <c r="B320" s="31" t="s">
        <v>42</v>
      </c>
      <c r="C320" s="32" t="s">
        <v>240</v>
      </c>
      <c r="D320" s="33" t="s">
        <v>42</v>
      </c>
      <c r="E320" s="31" t="s">
        <v>42</v>
      </c>
      <c r="F320" s="31" t="s">
        <v>42</v>
      </c>
      <c r="G320" s="13">
        <v>0</v>
      </c>
      <c r="H320" s="13">
        <v>0</v>
      </c>
      <c r="I320" s="14" t="s">
        <v>7</v>
      </c>
      <c r="J320" s="15"/>
      <c r="K320" s="15"/>
      <c r="L320" s="4" t="str">
        <f>IF(H320&lt;&gt;0,IF(Q320&gt;0,IF($C$4&gt;K320,Inputs!$D$7,Inputs!$D$8),Inputs!$D$9),"-")</f>
        <v>-</v>
      </c>
      <c r="M320" s="4" t="str">
        <f>IF(H320&lt;&gt;0,IF(O320=0,Inputs!$D$11,IF(AND(O320&gt;0,O320&lt;Q320),Inputs!$D$12,Inputs!$D$13)),"-")</f>
        <v>-</v>
      </c>
      <c r="N320" s="14" t="s">
        <v>199</v>
      </c>
      <c r="O320" s="13">
        <v>0</v>
      </c>
      <c r="P320" s="13" t="s">
        <v>42</v>
      </c>
      <c r="Q320" s="2">
        <f t="shared" si="43"/>
        <v>0</v>
      </c>
      <c r="R320" s="6" t="str">
        <f>IF(H320&lt;&gt;0,IF(M320&lt;&gt;Inputs!$D$13,$C$4-J320,"-"),"-")</f>
        <v>-</v>
      </c>
      <c r="S320" s="6" t="str">
        <f ca="1">IF(AND(H320&lt;&gt;0,K320&lt;$C$4),IF(M320&lt;&gt;Inputs!$D$13,$C$4-K320,"-"),"-")</f>
        <v>-</v>
      </c>
      <c r="T320" s="6" t="str">
        <f>IF(M320=Inputs!$D$9,'Invoice Tracker'!P320-'Invoice Tracker'!K320,"-")</f>
        <v>-</v>
      </c>
      <c r="U320" s="5">
        <f ca="1">IF((M320&lt;&gt;Inputs!$D$13),IF($C$4&gt;'Invoice Tracker'!K320+Inputs!$G$22,1,0),0)</f>
        <v>1</v>
      </c>
      <c r="V320" s="14">
        <v>0</v>
      </c>
      <c r="W320" s="5">
        <f t="shared" ca="1" si="44"/>
        <v>1</v>
      </c>
      <c r="X320" s="1">
        <f ca="1">IF((M320&lt;&gt;Inputs!$D$13),IF($C$4&gt;'Invoice Tracker'!K320+Inputs!$G$23,1,0),0)</f>
        <v>1</v>
      </c>
      <c r="Y320" s="14">
        <v>0</v>
      </c>
      <c r="Z320" s="5">
        <f t="shared" ca="1" si="45"/>
        <v>1</v>
      </c>
      <c r="AA320" s="1">
        <f ca="1">IF((M320&lt;&gt;Inputs!$D$13),IF($C$4&gt;'Invoice Tracker'!K320+Inputs!$G$24,1,0),0)</f>
        <v>1</v>
      </c>
      <c r="AB320" s="14">
        <v>0</v>
      </c>
      <c r="AC320" s="5">
        <f t="shared" ca="1" si="46"/>
        <v>1</v>
      </c>
      <c r="AD320" s="1">
        <f ca="1">IF((M320&lt;&gt;Inputs!$D$13),IF($C$4&gt;'Invoice Tracker'!K320+Inputs!$G$25,1,0),0)</f>
        <v>1</v>
      </c>
      <c r="AE320" s="14">
        <v>0</v>
      </c>
      <c r="AF320" s="5">
        <f t="shared" ca="1" si="47"/>
        <v>1</v>
      </c>
      <c r="AG320" s="1">
        <f ca="1">IF((M320&lt;&gt;Inputs!$D$13),IF($C$4&gt;'Invoice Tracker'!K320+Inputs!$G$26,1,0),0)</f>
        <v>1</v>
      </c>
      <c r="AH320" s="14">
        <v>0</v>
      </c>
      <c r="AI320" s="5">
        <f t="shared" ca="1" si="48"/>
        <v>1</v>
      </c>
      <c r="AJ320" s="1">
        <f ca="1">IF((M320&lt;&gt;Inputs!$D$13),IF($C$4&gt;'Invoice Tracker'!K320+Inputs!$G$27,1,0),0)</f>
        <v>1</v>
      </c>
      <c r="AK320" s="14">
        <v>0</v>
      </c>
      <c r="AL320" s="5">
        <f t="shared" ca="1" si="49"/>
        <v>1</v>
      </c>
    </row>
    <row r="321" spans="2:38" x14ac:dyDescent="0.2">
      <c r="B321" s="31" t="s">
        <v>42</v>
      </c>
      <c r="C321" s="32" t="s">
        <v>240</v>
      </c>
      <c r="D321" s="33" t="s">
        <v>42</v>
      </c>
      <c r="E321" s="31" t="s">
        <v>42</v>
      </c>
      <c r="F321" s="31" t="s">
        <v>42</v>
      </c>
      <c r="G321" s="13">
        <v>0</v>
      </c>
      <c r="H321" s="13">
        <v>0</v>
      </c>
      <c r="I321" s="14" t="s">
        <v>7</v>
      </c>
      <c r="J321" s="15"/>
      <c r="K321" s="15"/>
      <c r="L321" s="4" t="str">
        <f>IF(H321&lt;&gt;0,IF(Q321&gt;0,IF($C$4&gt;K321,Inputs!$D$7,Inputs!$D$8),Inputs!$D$9),"-")</f>
        <v>-</v>
      </c>
      <c r="M321" s="4" t="str">
        <f>IF(H321&lt;&gt;0,IF(O321=0,Inputs!$D$11,IF(AND(O321&gt;0,O321&lt;Q321),Inputs!$D$12,Inputs!$D$13)),"-")</f>
        <v>-</v>
      </c>
      <c r="N321" s="14" t="s">
        <v>199</v>
      </c>
      <c r="O321" s="13">
        <v>0</v>
      </c>
      <c r="P321" s="13" t="s">
        <v>42</v>
      </c>
      <c r="Q321" s="2">
        <f t="shared" si="43"/>
        <v>0</v>
      </c>
      <c r="R321" s="6" t="str">
        <f>IF(H321&lt;&gt;0,IF(M321&lt;&gt;Inputs!$D$13,$C$4-J321,"-"),"-")</f>
        <v>-</v>
      </c>
      <c r="S321" s="6" t="str">
        <f ca="1">IF(AND(H321&lt;&gt;0,K321&lt;$C$4),IF(M321&lt;&gt;Inputs!$D$13,$C$4-K321,"-"),"-")</f>
        <v>-</v>
      </c>
      <c r="T321" s="6" t="str">
        <f>IF(M321=Inputs!$D$9,'Invoice Tracker'!P321-'Invoice Tracker'!K321,"-")</f>
        <v>-</v>
      </c>
      <c r="U321" s="5">
        <f ca="1">IF((M321&lt;&gt;Inputs!$D$13),IF($C$4&gt;'Invoice Tracker'!K321+Inputs!$G$22,1,0),0)</f>
        <v>1</v>
      </c>
      <c r="V321" s="14">
        <v>0</v>
      </c>
      <c r="W321" s="5">
        <f t="shared" ca="1" si="44"/>
        <v>1</v>
      </c>
      <c r="X321" s="1">
        <f ca="1">IF((M321&lt;&gt;Inputs!$D$13),IF($C$4&gt;'Invoice Tracker'!K321+Inputs!$G$23,1,0),0)</f>
        <v>1</v>
      </c>
      <c r="Y321" s="14">
        <v>0</v>
      </c>
      <c r="Z321" s="5">
        <f t="shared" ca="1" si="45"/>
        <v>1</v>
      </c>
      <c r="AA321" s="1">
        <f ca="1">IF((M321&lt;&gt;Inputs!$D$13),IF($C$4&gt;'Invoice Tracker'!K321+Inputs!$G$24,1,0),0)</f>
        <v>1</v>
      </c>
      <c r="AB321" s="14">
        <v>0</v>
      </c>
      <c r="AC321" s="5">
        <f t="shared" ca="1" si="46"/>
        <v>1</v>
      </c>
      <c r="AD321" s="1">
        <f ca="1">IF((M321&lt;&gt;Inputs!$D$13),IF($C$4&gt;'Invoice Tracker'!K321+Inputs!$G$25,1,0),0)</f>
        <v>1</v>
      </c>
      <c r="AE321" s="14">
        <v>0</v>
      </c>
      <c r="AF321" s="5">
        <f t="shared" ca="1" si="47"/>
        <v>1</v>
      </c>
      <c r="AG321" s="1">
        <f ca="1">IF((M321&lt;&gt;Inputs!$D$13),IF($C$4&gt;'Invoice Tracker'!K321+Inputs!$G$26,1,0),0)</f>
        <v>1</v>
      </c>
      <c r="AH321" s="14">
        <v>0</v>
      </c>
      <c r="AI321" s="5">
        <f t="shared" ca="1" si="48"/>
        <v>1</v>
      </c>
      <c r="AJ321" s="1">
        <f ca="1">IF((M321&lt;&gt;Inputs!$D$13),IF($C$4&gt;'Invoice Tracker'!K321+Inputs!$G$27,1,0),0)</f>
        <v>1</v>
      </c>
      <c r="AK321" s="14">
        <v>0</v>
      </c>
      <c r="AL321" s="5">
        <f t="shared" ca="1" si="49"/>
        <v>1</v>
      </c>
    </row>
    <row r="322" spans="2:38" x14ac:dyDescent="0.2">
      <c r="B322" s="31" t="s">
        <v>42</v>
      </c>
      <c r="C322" s="32" t="s">
        <v>240</v>
      </c>
      <c r="D322" s="33" t="s">
        <v>42</v>
      </c>
      <c r="E322" s="31" t="s">
        <v>42</v>
      </c>
      <c r="F322" s="31" t="s">
        <v>42</v>
      </c>
      <c r="G322" s="13">
        <v>0</v>
      </c>
      <c r="H322" s="13">
        <v>0</v>
      </c>
      <c r="I322" s="14" t="s">
        <v>7</v>
      </c>
      <c r="J322" s="15"/>
      <c r="K322" s="15"/>
      <c r="L322" s="4" t="str">
        <f>IF(H322&lt;&gt;0,IF(Q322&gt;0,IF($C$4&gt;K322,Inputs!$D$7,Inputs!$D$8),Inputs!$D$9),"-")</f>
        <v>-</v>
      </c>
      <c r="M322" s="4" t="str">
        <f>IF(H322&lt;&gt;0,IF(O322=0,Inputs!$D$11,IF(AND(O322&gt;0,O322&lt;Q322),Inputs!$D$12,Inputs!$D$13)),"-")</f>
        <v>-</v>
      </c>
      <c r="N322" s="14" t="s">
        <v>199</v>
      </c>
      <c r="O322" s="13">
        <v>0</v>
      </c>
      <c r="P322" s="13" t="s">
        <v>42</v>
      </c>
      <c r="Q322" s="2">
        <f t="shared" si="43"/>
        <v>0</v>
      </c>
      <c r="R322" s="6" t="str">
        <f>IF(H322&lt;&gt;0,IF(M322&lt;&gt;Inputs!$D$13,$C$4-J322,"-"),"-")</f>
        <v>-</v>
      </c>
      <c r="S322" s="6" t="str">
        <f ca="1">IF(AND(H322&lt;&gt;0,K322&lt;$C$4),IF(M322&lt;&gt;Inputs!$D$13,$C$4-K322,"-"),"-")</f>
        <v>-</v>
      </c>
      <c r="T322" s="6" t="str">
        <f>IF(M322=Inputs!$D$9,'Invoice Tracker'!P322-'Invoice Tracker'!K322,"-")</f>
        <v>-</v>
      </c>
      <c r="U322" s="5">
        <f ca="1">IF((M322&lt;&gt;Inputs!$D$13),IF($C$4&gt;'Invoice Tracker'!K322+Inputs!$G$22,1,0),0)</f>
        <v>1</v>
      </c>
      <c r="V322" s="14">
        <v>0</v>
      </c>
      <c r="W322" s="5">
        <f t="shared" ca="1" si="44"/>
        <v>1</v>
      </c>
      <c r="X322" s="1">
        <f ca="1">IF((M322&lt;&gt;Inputs!$D$13),IF($C$4&gt;'Invoice Tracker'!K322+Inputs!$G$23,1,0),0)</f>
        <v>1</v>
      </c>
      <c r="Y322" s="14">
        <v>0</v>
      </c>
      <c r="Z322" s="5">
        <f t="shared" ca="1" si="45"/>
        <v>1</v>
      </c>
      <c r="AA322" s="1">
        <f ca="1">IF((M322&lt;&gt;Inputs!$D$13),IF($C$4&gt;'Invoice Tracker'!K322+Inputs!$G$24,1,0),0)</f>
        <v>1</v>
      </c>
      <c r="AB322" s="14">
        <v>0</v>
      </c>
      <c r="AC322" s="5">
        <f t="shared" ca="1" si="46"/>
        <v>1</v>
      </c>
      <c r="AD322" s="1">
        <f ca="1">IF((M322&lt;&gt;Inputs!$D$13),IF($C$4&gt;'Invoice Tracker'!K322+Inputs!$G$25,1,0),0)</f>
        <v>1</v>
      </c>
      <c r="AE322" s="14">
        <v>0</v>
      </c>
      <c r="AF322" s="5">
        <f t="shared" ca="1" si="47"/>
        <v>1</v>
      </c>
      <c r="AG322" s="1">
        <f ca="1">IF((M322&lt;&gt;Inputs!$D$13),IF($C$4&gt;'Invoice Tracker'!K322+Inputs!$G$26,1,0),0)</f>
        <v>1</v>
      </c>
      <c r="AH322" s="14">
        <v>0</v>
      </c>
      <c r="AI322" s="5">
        <f t="shared" ca="1" si="48"/>
        <v>1</v>
      </c>
      <c r="AJ322" s="1">
        <f ca="1">IF((M322&lt;&gt;Inputs!$D$13),IF($C$4&gt;'Invoice Tracker'!K322+Inputs!$G$27,1,0),0)</f>
        <v>1</v>
      </c>
      <c r="AK322" s="14">
        <v>0</v>
      </c>
      <c r="AL322" s="5">
        <f t="shared" ca="1" si="49"/>
        <v>1</v>
      </c>
    </row>
    <row r="323" spans="2:38" x14ac:dyDescent="0.2">
      <c r="B323" s="31" t="s">
        <v>42</v>
      </c>
      <c r="C323" s="32" t="s">
        <v>240</v>
      </c>
      <c r="D323" s="33" t="s">
        <v>42</v>
      </c>
      <c r="E323" s="31" t="s">
        <v>42</v>
      </c>
      <c r="F323" s="31" t="s">
        <v>42</v>
      </c>
      <c r="G323" s="13">
        <v>0</v>
      </c>
      <c r="H323" s="13">
        <v>0</v>
      </c>
      <c r="I323" s="14" t="s">
        <v>7</v>
      </c>
      <c r="J323" s="15"/>
      <c r="K323" s="15"/>
      <c r="L323" s="4" t="str">
        <f>IF(H323&lt;&gt;0,IF(Q323&gt;0,IF($C$4&gt;K323,Inputs!$D$7,Inputs!$D$8),Inputs!$D$9),"-")</f>
        <v>-</v>
      </c>
      <c r="M323" s="4" t="str">
        <f>IF(H323&lt;&gt;0,IF(O323=0,Inputs!$D$11,IF(AND(O323&gt;0,O323&lt;Q323),Inputs!$D$12,Inputs!$D$13)),"-")</f>
        <v>-</v>
      </c>
      <c r="N323" s="14" t="s">
        <v>199</v>
      </c>
      <c r="O323" s="13">
        <v>0</v>
      </c>
      <c r="P323" s="13" t="s">
        <v>42</v>
      </c>
      <c r="Q323" s="2">
        <f t="shared" si="43"/>
        <v>0</v>
      </c>
      <c r="R323" s="6" t="str">
        <f>IF(H323&lt;&gt;0,IF(M323&lt;&gt;Inputs!$D$13,$C$4-J323,"-"),"-")</f>
        <v>-</v>
      </c>
      <c r="S323" s="6" t="str">
        <f ca="1">IF(AND(H323&lt;&gt;0,K323&lt;$C$4),IF(M323&lt;&gt;Inputs!$D$13,$C$4-K323,"-"),"-")</f>
        <v>-</v>
      </c>
      <c r="T323" s="6" t="str">
        <f>IF(M323=Inputs!$D$9,'Invoice Tracker'!P323-'Invoice Tracker'!K323,"-")</f>
        <v>-</v>
      </c>
      <c r="U323" s="5">
        <f ca="1">IF((M323&lt;&gt;Inputs!$D$13),IF($C$4&gt;'Invoice Tracker'!K323+Inputs!$G$22,1,0),0)</f>
        <v>1</v>
      </c>
      <c r="V323" s="14">
        <v>0</v>
      </c>
      <c r="W323" s="5">
        <f t="shared" ca="1" si="44"/>
        <v>1</v>
      </c>
      <c r="X323" s="1">
        <f ca="1">IF((M323&lt;&gt;Inputs!$D$13),IF($C$4&gt;'Invoice Tracker'!K323+Inputs!$G$23,1,0),0)</f>
        <v>1</v>
      </c>
      <c r="Y323" s="14">
        <v>0</v>
      </c>
      <c r="Z323" s="5">
        <f t="shared" ca="1" si="45"/>
        <v>1</v>
      </c>
      <c r="AA323" s="1">
        <f ca="1">IF((M323&lt;&gt;Inputs!$D$13),IF($C$4&gt;'Invoice Tracker'!K323+Inputs!$G$24,1,0),0)</f>
        <v>1</v>
      </c>
      <c r="AB323" s="14">
        <v>0</v>
      </c>
      <c r="AC323" s="5">
        <f t="shared" ca="1" si="46"/>
        <v>1</v>
      </c>
      <c r="AD323" s="1">
        <f ca="1">IF((M323&lt;&gt;Inputs!$D$13),IF($C$4&gt;'Invoice Tracker'!K323+Inputs!$G$25,1,0),0)</f>
        <v>1</v>
      </c>
      <c r="AE323" s="14">
        <v>0</v>
      </c>
      <c r="AF323" s="5">
        <f t="shared" ca="1" si="47"/>
        <v>1</v>
      </c>
      <c r="AG323" s="1">
        <f ca="1">IF((M323&lt;&gt;Inputs!$D$13),IF($C$4&gt;'Invoice Tracker'!K323+Inputs!$G$26,1,0),0)</f>
        <v>1</v>
      </c>
      <c r="AH323" s="14">
        <v>0</v>
      </c>
      <c r="AI323" s="5">
        <f t="shared" ca="1" si="48"/>
        <v>1</v>
      </c>
      <c r="AJ323" s="1">
        <f ca="1">IF((M323&lt;&gt;Inputs!$D$13),IF($C$4&gt;'Invoice Tracker'!K323+Inputs!$G$27,1,0),0)</f>
        <v>1</v>
      </c>
      <c r="AK323" s="14">
        <v>0</v>
      </c>
      <c r="AL323" s="5">
        <f t="shared" ca="1" si="49"/>
        <v>1</v>
      </c>
    </row>
    <row r="324" spans="2:38" x14ac:dyDescent="0.2">
      <c r="B324" s="31" t="s">
        <v>42</v>
      </c>
      <c r="C324" s="32" t="s">
        <v>240</v>
      </c>
      <c r="D324" s="33" t="s">
        <v>42</v>
      </c>
      <c r="E324" s="31" t="s">
        <v>42</v>
      </c>
      <c r="F324" s="31" t="s">
        <v>42</v>
      </c>
      <c r="G324" s="13">
        <v>0</v>
      </c>
      <c r="H324" s="13">
        <v>0</v>
      </c>
      <c r="I324" s="14" t="s">
        <v>7</v>
      </c>
      <c r="J324" s="15"/>
      <c r="K324" s="15"/>
      <c r="L324" s="4" t="str">
        <f>IF(H324&lt;&gt;0,IF(Q324&gt;0,IF($C$4&gt;K324,Inputs!$D$7,Inputs!$D$8),Inputs!$D$9),"-")</f>
        <v>-</v>
      </c>
      <c r="M324" s="4" t="str">
        <f>IF(H324&lt;&gt;0,IF(O324=0,Inputs!$D$11,IF(AND(O324&gt;0,O324&lt;Q324),Inputs!$D$12,Inputs!$D$13)),"-")</f>
        <v>-</v>
      </c>
      <c r="N324" s="14" t="s">
        <v>199</v>
      </c>
      <c r="O324" s="13">
        <v>0</v>
      </c>
      <c r="P324" s="13" t="s">
        <v>42</v>
      </c>
      <c r="Q324" s="2">
        <f t="shared" si="43"/>
        <v>0</v>
      </c>
      <c r="R324" s="6" t="str">
        <f>IF(H324&lt;&gt;0,IF(M324&lt;&gt;Inputs!$D$13,$C$4-J324,"-"),"-")</f>
        <v>-</v>
      </c>
      <c r="S324" s="6" t="str">
        <f ca="1">IF(AND(H324&lt;&gt;0,K324&lt;$C$4),IF(M324&lt;&gt;Inputs!$D$13,$C$4-K324,"-"),"-")</f>
        <v>-</v>
      </c>
      <c r="T324" s="6" t="str">
        <f>IF(M324=Inputs!$D$9,'Invoice Tracker'!P324-'Invoice Tracker'!K324,"-")</f>
        <v>-</v>
      </c>
      <c r="U324" s="5">
        <f ca="1">IF((M324&lt;&gt;Inputs!$D$13),IF($C$4&gt;'Invoice Tracker'!K324+Inputs!$G$22,1,0),0)</f>
        <v>1</v>
      </c>
      <c r="V324" s="14">
        <v>0</v>
      </c>
      <c r="W324" s="5">
        <f t="shared" ca="1" si="44"/>
        <v>1</v>
      </c>
      <c r="X324" s="1">
        <f ca="1">IF((M324&lt;&gt;Inputs!$D$13),IF($C$4&gt;'Invoice Tracker'!K324+Inputs!$G$23,1,0),0)</f>
        <v>1</v>
      </c>
      <c r="Y324" s="14">
        <v>0</v>
      </c>
      <c r="Z324" s="5">
        <f t="shared" ca="1" si="45"/>
        <v>1</v>
      </c>
      <c r="AA324" s="1">
        <f ca="1">IF((M324&lt;&gt;Inputs!$D$13),IF($C$4&gt;'Invoice Tracker'!K324+Inputs!$G$24,1,0),0)</f>
        <v>1</v>
      </c>
      <c r="AB324" s="14">
        <v>0</v>
      </c>
      <c r="AC324" s="5">
        <f t="shared" ca="1" si="46"/>
        <v>1</v>
      </c>
      <c r="AD324" s="1">
        <f ca="1">IF((M324&lt;&gt;Inputs!$D$13),IF($C$4&gt;'Invoice Tracker'!K324+Inputs!$G$25,1,0),0)</f>
        <v>1</v>
      </c>
      <c r="AE324" s="14">
        <v>0</v>
      </c>
      <c r="AF324" s="5">
        <f t="shared" ca="1" si="47"/>
        <v>1</v>
      </c>
      <c r="AG324" s="1">
        <f ca="1">IF((M324&lt;&gt;Inputs!$D$13),IF($C$4&gt;'Invoice Tracker'!K324+Inputs!$G$26,1,0),0)</f>
        <v>1</v>
      </c>
      <c r="AH324" s="14">
        <v>0</v>
      </c>
      <c r="AI324" s="5">
        <f t="shared" ca="1" si="48"/>
        <v>1</v>
      </c>
      <c r="AJ324" s="1">
        <f ca="1">IF((M324&lt;&gt;Inputs!$D$13),IF($C$4&gt;'Invoice Tracker'!K324+Inputs!$G$27,1,0),0)</f>
        <v>1</v>
      </c>
      <c r="AK324" s="14">
        <v>0</v>
      </c>
      <c r="AL324" s="5">
        <f t="shared" ca="1" si="49"/>
        <v>1</v>
      </c>
    </row>
    <row r="325" spans="2:38" x14ac:dyDescent="0.2">
      <c r="B325" s="31" t="s">
        <v>42</v>
      </c>
      <c r="C325" s="32" t="s">
        <v>240</v>
      </c>
      <c r="D325" s="33" t="s">
        <v>42</v>
      </c>
      <c r="E325" s="31" t="s">
        <v>42</v>
      </c>
      <c r="F325" s="31" t="s">
        <v>42</v>
      </c>
      <c r="G325" s="13">
        <v>0</v>
      </c>
      <c r="H325" s="13">
        <v>0</v>
      </c>
      <c r="I325" s="14" t="s">
        <v>7</v>
      </c>
      <c r="J325" s="15"/>
      <c r="K325" s="15"/>
      <c r="L325" s="4" t="str">
        <f>IF(H325&lt;&gt;0,IF(Q325&gt;0,IF($C$4&gt;K325,Inputs!$D$7,Inputs!$D$8),Inputs!$D$9),"-")</f>
        <v>-</v>
      </c>
      <c r="M325" s="4" t="str">
        <f>IF(H325&lt;&gt;0,IF(O325=0,Inputs!$D$11,IF(AND(O325&gt;0,O325&lt;Q325),Inputs!$D$12,Inputs!$D$13)),"-")</f>
        <v>-</v>
      </c>
      <c r="N325" s="14" t="s">
        <v>199</v>
      </c>
      <c r="O325" s="13">
        <v>0</v>
      </c>
      <c r="P325" s="13" t="s">
        <v>42</v>
      </c>
      <c r="Q325" s="2">
        <f t="shared" si="43"/>
        <v>0</v>
      </c>
      <c r="R325" s="6" t="str">
        <f>IF(H325&lt;&gt;0,IF(M325&lt;&gt;Inputs!$D$13,$C$4-J325,"-"),"-")</f>
        <v>-</v>
      </c>
      <c r="S325" s="6" t="str">
        <f ca="1">IF(AND(H325&lt;&gt;0,K325&lt;$C$4),IF(M325&lt;&gt;Inputs!$D$13,$C$4-K325,"-"),"-")</f>
        <v>-</v>
      </c>
      <c r="T325" s="6" t="str">
        <f>IF(M325=Inputs!$D$9,'Invoice Tracker'!P325-'Invoice Tracker'!K325,"-")</f>
        <v>-</v>
      </c>
      <c r="U325" s="5">
        <f ca="1">IF((M325&lt;&gt;Inputs!$D$13),IF($C$4&gt;'Invoice Tracker'!K325+Inputs!$G$22,1,0),0)</f>
        <v>1</v>
      </c>
      <c r="V325" s="14">
        <v>0</v>
      </c>
      <c r="W325" s="5">
        <f t="shared" ca="1" si="44"/>
        <v>1</v>
      </c>
      <c r="X325" s="1">
        <f ca="1">IF((M325&lt;&gt;Inputs!$D$13),IF($C$4&gt;'Invoice Tracker'!K325+Inputs!$G$23,1,0),0)</f>
        <v>1</v>
      </c>
      <c r="Y325" s="14">
        <v>0</v>
      </c>
      <c r="Z325" s="5">
        <f t="shared" ca="1" si="45"/>
        <v>1</v>
      </c>
      <c r="AA325" s="1">
        <f ca="1">IF((M325&lt;&gt;Inputs!$D$13),IF($C$4&gt;'Invoice Tracker'!K325+Inputs!$G$24,1,0),0)</f>
        <v>1</v>
      </c>
      <c r="AB325" s="14">
        <v>0</v>
      </c>
      <c r="AC325" s="5">
        <f t="shared" ca="1" si="46"/>
        <v>1</v>
      </c>
      <c r="AD325" s="1">
        <f ca="1">IF((M325&lt;&gt;Inputs!$D$13),IF($C$4&gt;'Invoice Tracker'!K325+Inputs!$G$25,1,0),0)</f>
        <v>1</v>
      </c>
      <c r="AE325" s="14">
        <v>0</v>
      </c>
      <c r="AF325" s="5">
        <f t="shared" ca="1" si="47"/>
        <v>1</v>
      </c>
      <c r="AG325" s="1">
        <f ca="1">IF((M325&lt;&gt;Inputs!$D$13),IF($C$4&gt;'Invoice Tracker'!K325+Inputs!$G$26,1,0),0)</f>
        <v>1</v>
      </c>
      <c r="AH325" s="14">
        <v>0</v>
      </c>
      <c r="AI325" s="5">
        <f t="shared" ca="1" si="48"/>
        <v>1</v>
      </c>
      <c r="AJ325" s="1">
        <f ca="1">IF((M325&lt;&gt;Inputs!$D$13),IF($C$4&gt;'Invoice Tracker'!K325+Inputs!$G$27,1,0),0)</f>
        <v>1</v>
      </c>
      <c r="AK325" s="14">
        <v>0</v>
      </c>
      <c r="AL325" s="5">
        <f t="shared" ca="1" si="49"/>
        <v>1</v>
      </c>
    </row>
    <row r="326" spans="2:38" x14ac:dyDescent="0.2">
      <c r="B326" s="31" t="s">
        <v>42</v>
      </c>
      <c r="C326" s="32" t="s">
        <v>240</v>
      </c>
      <c r="D326" s="33" t="s">
        <v>42</v>
      </c>
      <c r="E326" s="31" t="s">
        <v>42</v>
      </c>
      <c r="F326" s="31" t="s">
        <v>42</v>
      </c>
      <c r="G326" s="13">
        <v>0</v>
      </c>
      <c r="H326" s="13">
        <v>0</v>
      </c>
      <c r="I326" s="14" t="s">
        <v>7</v>
      </c>
      <c r="J326" s="15"/>
      <c r="K326" s="15"/>
      <c r="L326" s="4" t="str">
        <f>IF(H326&lt;&gt;0,IF(Q326&gt;0,IF($C$4&gt;K326,Inputs!$D$7,Inputs!$D$8),Inputs!$D$9),"-")</f>
        <v>-</v>
      </c>
      <c r="M326" s="4" t="str">
        <f>IF(H326&lt;&gt;0,IF(O326=0,Inputs!$D$11,IF(AND(O326&gt;0,O326&lt;Q326),Inputs!$D$12,Inputs!$D$13)),"-")</f>
        <v>-</v>
      </c>
      <c r="N326" s="14" t="s">
        <v>199</v>
      </c>
      <c r="O326" s="13">
        <v>0</v>
      </c>
      <c r="P326" s="13" t="s">
        <v>42</v>
      </c>
      <c r="Q326" s="2">
        <f t="shared" si="43"/>
        <v>0</v>
      </c>
      <c r="R326" s="6" t="str">
        <f>IF(H326&lt;&gt;0,IF(M326&lt;&gt;Inputs!$D$13,$C$4-J326,"-"),"-")</f>
        <v>-</v>
      </c>
      <c r="S326" s="6" t="str">
        <f ca="1">IF(AND(H326&lt;&gt;0,K326&lt;$C$4),IF(M326&lt;&gt;Inputs!$D$13,$C$4-K326,"-"),"-")</f>
        <v>-</v>
      </c>
      <c r="T326" s="6" t="str">
        <f>IF(M326=Inputs!$D$9,'Invoice Tracker'!P326-'Invoice Tracker'!K326,"-")</f>
        <v>-</v>
      </c>
      <c r="U326" s="5">
        <f ca="1">IF((M326&lt;&gt;Inputs!$D$13),IF($C$4&gt;'Invoice Tracker'!K326+Inputs!$G$22,1,0),0)</f>
        <v>1</v>
      </c>
      <c r="V326" s="14">
        <v>0</v>
      </c>
      <c r="W326" s="5">
        <f t="shared" ca="1" si="44"/>
        <v>1</v>
      </c>
      <c r="X326" s="1">
        <f ca="1">IF((M326&lt;&gt;Inputs!$D$13),IF($C$4&gt;'Invoice Tracker'!K326+Inputs!$G$23,1,0),0)</f>
        <v>1</v>
      </c>
      <c r="Y326" s="14">
        <v>0</v>
      </c>
      <c r="Z326" s="5">
        <f t="shared" ca="1" si="45"/>
        <v>1</v>
      </c>
      <c r="AA326" s="1">
        <f ca="1">IF((M326&lt;&gt;Inputs!$D$13),IF($C$4&gt;'Invoice Tracker'!K326+Inputs!$G$24,1,0),0)</f>
        <v>1</v>
      </c>
      <c r="AB326" s="14">
        <v>0</v>
      </c>
      <c r="AC326" s="5">
        <f t="shared" ca="1" si="46"/>
        <v>1</v>
      </c>
      <c r="AD326" s="1">
        <f ca="1">IF((M326&lt;&gt;Inputs!$D$13),IF($C$4&gt;'Invoice Tracker'!K326+Inputs!$G$25,1,0),0)</f>
        <v>1</v>
      </c>
      <c r="AE326" s="14">
        <v>0</v>
      </c>
      <c r="AF326" s="5">
        <f t="shared" ca="1" si="47"/>
        <v>1</v>
      </c>
      <c r="AG326" s="1">
        <f ca="1">IF((M326&lt;&gt;Inputs!$D$13),IF($C$4&gt;'Invoice Tracker'!K326+Inputs!$G$26,1,0),0)</f>
        <v>1</v>
      </c>
      <c r="AH326" s="14">
        <v>0</v>
      </c>
      <c r="AI326" s="5">
        <f t="shared" ca="1" si="48"/>
        <v>1</v>
      </c>
      <c r="AJ326" s="1">
        <f ca="1">IF((M326&lt;&gt;Inputs!$D$13),IF($C$4&gt;'Invoice Tracker'!K326+Inputs!$G$27,1,0),0)</f>
        <v>1</v>
      </c>
      <c r="AK326" s="14">
        <v>0</v>
      </c>
      <c r="AL326" s="5">
        <f t="shared" ca="1" si="49"/>
        <v>1</v>
      </c>
    </row>
    <row r="327" spans="2:38" x14ac:dyDescent="0.2">
      <c r="B327" s="31" t="s">
        <v>42</v>
      </c>
      <c r="C327" s="32" t="s">
        <v>240</v>
      </c>
      <c r="D327" s="33" t="s">
        <v>42</v>
      </c>
      <c r="E327" s="31" t="s">
        <v>42</v>
      </c>
      <c r="F327" s="31" t="s">
        <v>42</v>
      </c>
      <c r="G327" s="13">
        <v>0</v>
      </c>
      <c r="H327" s="13">
        <v>0</v>
      </c>
      <c r="I327" s="14" t="s">
        <v>7</v>
      </c>
      <c r="J327" s="15"/>
      <c r="K327" s="15"/>
      <c r="L327" s="4" t="str">
        <f>IF(H327&lt;&gt;0,IF(Q327&gt;0,IF($C$4&gt;K327,Inputs!$D$7,Inputs!$D$8),Inputs!$D$9),"-")</f>
        <v>-</v>
      </c>
      <c r="M327" s="4" t="str">
        <f>IF(H327&lt;&gt;0,IF(O327=0,Inputs!$D$11,IF(AND(O327&gt;0,O327&lt;Q327),Inputs!$D$12,Inputs!$D$13)),"-")</f>
        <v>-</v>
      </c>
      <c r="N327" s="14" t="s">
        <v>199</v>
      </c>
      <c r="O327" s="13">
        <v>0</v>
      </c>
      <c r="P327" s="13" t="s">
        <v>42</v>
      </c>
      <c r="Q327" s="2">
        <f t="shared" si="43"/>
        <v>0</v>
      </c>
      <c r="R327" s="6" t="str">
        <f>IF(H327&lt;&gt;0,IF(M327&lt;&gt;Inputs!$D$13,$C$4-J327,"-"),"-")</f>
        <v>-</v>
      </c>
      <c r="S327" s="6" t="str">
        <f ca="1">IF(AND(H327&lt;&gt;0,K327&lt;$C$4),IF(M327&lt;&gt;Inputs!$D$13,$C$4-K327,"-"),"-")</f>
        <v>-</v>
      </c>
      <c r="T327" s="6" t="str">
        <f>IF(M327=Inputs!$D$9,'Invoice Tracker'!P327-'Invoice Tracker'!K327,"-")</f>
        <v>-</v>
      </c>
      <c r="U327" s="5">
        <f ca="1">IF((M327&lt;&gt;Inputs!$D$13),IF($C$4&gt;'Invoice Tracker'!K327+Inputs!$G$22,1,0),0)</f>
        <v>1</v>
      </c>
      <c r="V327" s="14">
        <v>0</v>
      </c>
      <c r="W327" s="5">
        <f t="shared" ca="1" si="44"/>
        <v>1</v>
      </c>
      <c r="X327" s="1">
        <f ca="1">IF((M327&lt;&gt;Inputs!$D$13),IF($C$4&gt;'Invoice Tracker'!K327+Inputs!$G$23,1,0),0)</f>
        <v>1</v>
      </c>
      <c r="Y327" s="14">
        <v>0</v>
      </c>
      <c r="Z327" s="5">
        <f t="shared" ca="1" si="45"/>
        <v>1</v>
      </c>
      <c r="AA327" s="1">
        <f ca="1">IF((M327&lt;&gt;Inputs!$D$13),IF($C$4&gt;'Invoice Tracker'!K327+Inputs!$G$24,1,0),0)</f>
        <v>1</v>
      </c>
      <c r="AB327" s="14">
        <v>0</v>
      </c>
      <c r="AC327" s="5">
        <f t="shared" ca="1" si="46"/>
        <v>1</v>
      </c>
      <c r="AD327" s="1">
        <f ca="1">IF((M327&lt;&gt;Inputs!$D$13),IF($C$4&gt;'Invoice Tracker'!K327+Inputs!$G$25,1,0),0)</f>
        <v>1</v>
      </c>
      <c r="AE327" s="14">
        <v>0</v>
      </c>
      <c r="AF327" s="5">
        <f t="shared" ca="1" si="47"/>
        <v>1</v>
      </c>
      <c r="AG327" s="1">
        <f ca="1">IF((M327&lt;&gt;Inputs!$D$13),IF($C$4&gt;'Invoice Tracker'!K327+Inputs!$G$26,1,0),0)</f>
        <v>1</v>
      </c>
      <c r="AH327" s="14">
        <v>0</v>
      </c>
      <c r="AI327" s="5">
        <f t="shared" ca="1" si="48"/>
        <v>1</v>
      </c>
      <c r="AJ327" s="1">
        <f ca="1">IF((M327&lt;&gt;Inputs!$D$13),IF($C$4&gt;'Invoice Tracker'!K327+Inputs!$G$27,1,0),0)</f>
        <v>1</v>
      </c>
      <c r="AK327" s="14">
        <v>0</v>
      </c>
      <c r="AL327" s="5">
        <f t="shared" ca="1" si="49"/>
        <v>1</v>
      </c>
    </row>
    <row r="328" spans="2:38" x14ac:dyDescent="0.2">
      <c r="B328" s="31" t="s">
        <v>42</v>
      </c>
      <c r="C328" s="32" t="s">
        <v>240</v>
      </c>
      <c r="D328" s="33" t="s">
        <v>42</v>
      </c>
      <c r="E328" s="31" t="s">
        <v>42</v>
      </c>
      <c r="F328" s="31" t="s">
        <v>42</v>
      </c>
      <c r="G328" s="13">
        <v>0</v>
      </c>
      <c r="H328" s="13">
        <v>0</v>
      </c>
      <c r="I328" s="14" t="s">
        <v>7</v>
      </c>
      <c r="J328" s="15"/>
      <c r="K328" s="15"/>
      <c r="L328" s="4" t="str">
        <f>IF(H328&lt;&gt;0,IF(Q328&gt;0,IF($C$4&gt;K328,Inputs!$D$7,Inputs!$D$8),Inputs!$D$9),"-")</f>
        <v>-</v>
      </c>
      <c r="M328" s="4" t="str">
        <f>IF(H328&lt;&gt;0,IF(O328=0,Inputs!$D$11,IF(AND(O328&gt;0,O328&lt;Q328),Inputs!$D$12,Inputs!$D$13)),"-")</f>
        <v>-</v>
      </c>
      <c r="N328" s="14" t="s">
        <v>199</v>
      </c>
      <c r="O328" s="13">
        <v>0</v>
      </c>
      <c r="P328" s="13" t="s">
        <v>42</v>
      </c>
      <c r="Q328" s="2">
        <f t="shared" si="43"/>
        <v>0</v>
      </c>
      <c r="R328" s="6" t="str">
        <f>IF(H328&lt;&gt;0,IF(M328&lt;&gt;Inputs!$D$13,$C$4-J328,"-"),"-")</f>
        <v>-</v>
      </c>
      <c r="S328" s="6" t="str">
        <f ca="1">IF(AND(H328&lt;&gt;0,K328&lt;$C$4),IF(M328&lt;&gt;Inputs!$D$13,$C$4-K328,"-"),"-")</f>
        <v>-</v>
      </c>
      <c r="T328" s="6" t="str">
        <f>IF(M328=Inputs!$D$9,'Invoice Tracker'!P328-'Invoice Tracker'!K328,"-")</f>
        <v>-</v>
      </c>
      <c r="U328" s="5">
        <f ca="1">IF((M328&lt;&gt;Inputs!$D$13),IF($C$4&gt;'Invoice Tracker'!K328+Inputs!$G$22,1,0),0)</f>
        <v>1</v>
      </c>
      <c r="V328" s="14">
        <v>0</v>
      </c>
      <c r="W328" s="5">
        <f t="shared" ca="1" si="44"/>
        <v>1</v>
      </c>
      <c r="X328" s="1">
        <f ca="1">IF((M328&lt;&gt;Inputs!$D$13),IF($C$4&gt;'Invoice Tracker'!K328+Inputs!$G$23,1,0),0)</f>
        <v>1</v>
      </c>
      <c r="Y328" s="14">
        <v>0</v>
      </c>
      <c r="Z328" s="5">
        <f t="shared" ca="1" si="45"/>
        <v>1</v>
      </c>
      <c r="AA328" s="1">
        <f ca="1">IF((M328&lt;&gt;Inputs!$D$13),IF($C$4&gt;'Invoice Tracker'!K328+Inputs!$G$24,1,0),0)</f>
        <v>1</v>
      </c>
      <c r="AB328" s="14">
        <v>0</v>
      </c>
      <c r="AC328" s="5">
        <f t="shared" ca="1" si="46"/>
        <v>1</v>
      </c>
      <c r="AD328" s="1">
        <f ca="1">IF((M328&lt;&gt;Inputs!$D$13),IF($C$4&gt;'Invoice Tracker'!K328+Inputs!$G$25,1,0),0)</f>
        <v>1</v>
      </c>
      <c r="AE328" s="14">
        <v>0</v>
      </c>
      <c r="AF328" s="5">
        <f t="shared" ca="1" si="47"/>
        <v>1</v>
      </c>
      <c r="AG328" s="1">
        <f ca="1">IF((M328&lt;&gt;Inputs!$D$13),IF($C$4&gt;'Invoice Tracker'!K328+Inputs!$G$26,1,0),0)</f>
        <v>1</v>
      </c>
      <c r="AH328" s="14">
        <v>0</v>
      </c>
      <c r="AI328" s="5">
        <f t="shared" ca="1" si="48"/>
        <v>1</v>
      </c>
      <c r="AJ328" s="1">
        <f ca="1">IF((M328&lt;&gt;Inputs!$D$13),IF($C$4&gt;'Invoice Tracker'!K328+Inputs!$G$27,1,0),0)</f>
        <v>1</v>
      </c>
      <c r="AK328" s="14">
        <v>0</v>
      </c>
      <c r="AL328" s="5">
        <f t="shared" ca="1" si="49"/>
        <v>1</v>
      </c>
    </row>
    <row r="329" spans="2:38" x14ac:dyDescent="0.2">
      <c r="B329" s="31" t="s">
        <v>42</v>
      </c>
      <c r="C329" s="32" t="s">
        <v>240</v>
      </c>
      <c r="D329" s="33" t="s">
        <v>42</v>
      </c>
      <c r="E329" s="31" t="s">
        <v>42</v>
      </c>
      <c r="F329" s="31" t="s">
        <v>42</v>
      </c>
      <c r="G329" s="13">
        <v>0</v>
      </c>
      <c r="H329" s="13">
        <v>0</v>
      </c>
      <c r="I329" s="14" t="s">
        <v>7</v>
      </c>
      <c r="J329" s="15"/>
      <c r="K329" s="15"/>
      <c r="L329" s="4" t="str">
        <f>IF(H329&lt;&gt;0,IF(Q329&gt;0,IF($C$4&gt;K329,Inputs!$D$7,Inputs!$D$8),Inputs!$D$9),"-")</f>
        <v>-</v>
      </c>
      <c r="M329" s="4" t="str">
        <f>IF(H329&lt;&gt;0,IF(O329=0,Inputs!$D$11,IF(AND(O329&gt;0,O329&lt;Q329),Inputs!$D$12,Inputs!$D$13)),"-")</f>
        <v>-</v>
      </c>
      <c r="N329" s="14" t="s">
        <v>199</v>
      </c>
      <c r="O329" s="13">
        <v>0</v>
      </c>
      <c r="P329" s="13" t="s">
        <v>42</v>
      </c>
      <c r="Q329" s="2">
        <f t="shared" si="43"/>
        <v>0</v>
      </c>
      <c r="R329" s="6" t="str">
        <f>IF(H329&lt;&gt;0,IF(M329&lt;&gt;Inputs!$D$13,$C$4-J329,"-"),"-")</f>
        <v>-</v>
      </c>
      <c r="S329" s="6" t="str">
        <f ca="1">IF(AND(H329&lt;&gt;0,K329&lt;$C$4),IF(M329&lt;&gt;Inputs!$D$13,$C$4-K329,"-"),"-")</f>
        <v>-</v>
      </c>
      <c r="T329" s="6" t="str">
        <f>IF(M329=Inputs!$D$9,'Invoice Tracker'!P329-'Invoice Tracker'!K329,"-")</f>
        <v>-</v>
      </c>
      <c r="U329" s="5">
        <f ca="1">IF((M329&lt;&gt;Inputs!$D$13),IF($C$4&gt;'Invoice Tracker'!K329+Inputs!$G$22,1,0),0)</f>
        <v>1</v>
      </c>
      <c r="V329" s="14">
        <v>0</v>
      </c>
      <c r="W329" s="5">
        <f t="shared" ca="1" si="44"/>
        <v>1</v>
      </c>
      <c r="X329" s="1">
        <f ca="1">IF((M329&lt;&gt;Inputs!$D$13),IF($C$4&gt;'Invoice Tracker'!K329+Inputs!$G$23,1,0),0)</f>
        <v>1</v>
      </c>
      <c r="Y329" s="14">
        <v>0</v>
      </c>
      <c r="Z329" s="5">
        <f t="shared" ca="1" si="45"/>
        <v>1</v>
      </c>
      <c r="AA329" s="1">
        <f ca="1">IF((M329&lt;&gt;Inputs!$D$13),IF($C$4&gt;'Invoice Tracker'!K329+Inputs!$G$24,1,0),0)</f>
        <v>1</v>
      </c>
      <c r="AB329" s="14">
        <v>0</v>
      </c>
      <c r="AC329" s="5">
        <f t="shared" ca="1" si="46"/>
        <v>1</v>
      </c>
      <c r="AD329" s="1">
        <f ca="1">IF((M329&lt;&gt;Inputs!$D$13),IF($C$4&gt;'Invoice Tracker'!K329+Inputs!$G$25,1,0),0)</f>
        <v>1</v>
      </c>
      <c r="AE329" s="14">
        <v>0</v>
      </c>
      <c r="AF329" s="5">
        <f t="shared" ca="1" si="47"/>
        <v>1</v>
      </c>
      <c r="AG329" s="1">
        <f ca="1">IF((M329&lt;&gt;Inputs!$D$13),IF($C$4&gt;'Invoice Tracker'!K329+Inputs!$G$26,1,0),0)</f>
        <v>1</v>
      </c>
      <c r="AH329" s="14">
        <v>0</v>
      </c>
      <c r="AI329" s="5">
        <f t="shared" ca="1" si="48"/>
        <v>1</v>
      </c>
      <c r="AJ329" s="1">
        <f ca="1">IF((M329&lt;&gt;Inputs!$D$13),IF($C$4&gt;'Invoice Tracker'!K329+Inputs!$G$27,1,0),0)</f>
        <v>1</v>
      </c>
      <c r="AK329" s="14">
        <v>0</v>
      </c>
      <c r="AL329" s="5">
        <f t="shared" ca="1" si="49"/>
        <v>1</v>
      </c>
    </row>
    <row r="330" spans="2:38" x14ac:dyDescent="0.2">
      <c r="B330" s="31" t="s">
        <v>42</v>
      </c>
      <c r="C330" s="32" t="s">
        <v>240</v>
      </c>
      <c r="D330" s="33" t="s">
        <v>42</v>
      </c>
      <c r="E330" s="31" t="s">
        <v>42</v>
      </c>
      <c r="F330" s="31" t="s">
        <v>42</v>
      </c>
      <c r="G330" s="13">
        <v>0</v>
      </c>
      <c r="H330" s="13">
        <v>0</v>
      </c>
      <c r="I330" s="14" t="s">
        <v>7</v>
      </c>
      <c r="J330" s="15"/>
      <c r="K330" s="15"/>
      <c r="L330" s="4" t="str">
        <f>IF(H330&lt;&gt;0,IF(Q330&gt;0,IF($C$4&gt;K330,Inputs!$D$7,Inputs!$D$8),Inputs!$D$9),"-")</f>
        <v>-</v>
      </c>
      <c r="M330" s="4" t="str">
        <f>IF(H330&lt;&gt;0,IF(O330=0,Inputs!$D$11,IF(AND(O330&gt;0,O330&lt;Q330),Inputs!$D$12,Inputs!$D$13)),"-")</f>
        <v>-</v>
      </c>
      <c r="N330" s="14" t="s">
        <v>199</v>
      </c>
      <c r="O330" s="13">
        <v>0</v>
      </c>
      <c r="P330" s="13" t="s">
        <v>42</v>
      </c>
      <c r="Q330" s="2">
        <f t="shared" si="43"/>
        <v>0</v>
      </c>
      <c r="R330" s="6" t="str">
        <f>IF(H330&lt;&gt;0,IF(M330&lt;&gt;Inputs!$D$13,$C$4-J330,"-"),"-")</f>
        <v>-</v>
      </c>
      <c r="S330" s="6" t="str">
        <f ca="1">IF(AND(H330&lt;&gt;0,K330&lt;$C$4),IF(M330&lt;&gt;Inputs!$D$13,$C$4-K330,"-"),"-")</f>
        <v>-</v>
      </c>
      <c r="T330" s="6" t="str">
        <f>IF(M330=Inputs!$D$9,'Invoice Tracker'!P330-'Invoice Tracker'!K330,"-")</f>
        <v>-</v>
      </c>
      <c r="U330" s="5">
        <f ca="1">IF((M330&lt;&gt;Inputs!$D$13),IF($C$4&gt;'Invoice Tracker'!K330+Inputs!$G$22,1,0),0)</f>
        <v>1</v>
      </c>
      <c r="V330" s="14">
        <v>0</v>
      </c>
      <c r="W330" s="5">
        <f t="shared" ca="1" si="44"/>
        <v>1</v>
      </c>
      <c r="X330" s="1">
        <f ca="1">IF((M330&lt;&gt;Inputs!$D$13),IF($C$4&gt;'Invoice Tracker'!K330+Inputs!$G$23,1,0),0)</f>
        <v>1</v>
      </c>
      <c r="Y330" s="14">
        <v>0</v>
      </c>
      <c r="Z330" s="5">
        <f t="shared" ca="1" si="45"/>
        <v>1</v>
      </c>
      <c r="AA330" s="1">
        <f ca="1">IF((M330&lt;&gt;Inputs!$D$13),IF($C$4&gt;'Invoice Tracker'!K330+Inputs!$G$24,1,0),0)</f>
        <v>1</v>
      </c>
      <c r="AB330" s="14">
        <v>0</v>
      </c>
      <c r="AC330" s="5">
        <f t="shared" ca="1" si="46"/>
        <v>1</v>
      </c>
      <c r="AD330" s="1">
        <f ca="1">IF((M330&lt;&gt;Inputs!$D$13),IF($C$4&gt;'Invoice Tracker'!K330+Inputs!$G$25,1,0),0)</f>
        <v>1</v>
      </c>
      <c r="AE330" s="14">
        <v>0</v>
      </c>
      <c r="AF330" s="5">
        <f t="shared" ca="1" si="47"/>
        <v>1</v>
      </c>
      <c r="AG330" s="1">
        <f ca="1">IF((M330&lt;&gt;Inputs!$D$13),IF($C$4&gt;'Invoice Tracker'!K330+Inputs!$G$26,1,0),0)</f>
        <v>1</v>
      </c>
      <c r="AH330" s="14">
        <v>0</v>
      </c>
      <c r="AI330" s="5">
        <f t="shared" ca="1" si="48"/>
        <v>1</v>
      </c>
      <c r="AJ330" s="1">
        <f ca="1">IF((M330&lt;&gt;Inputs!$D$13),IF($C$4&gt;'Invoice Tracker'!K330+Inputs!$G$27,1,0),0)</f>
        <v>1</v>
      </c>
      <c r="AK330" s="14">
        <v>0</v>
      </c>
      <c r="AL330" s="5">
        <f t="shared" ca="1" si="49"/>
        <v>1</v>
      </c>
    </row>
    <row r="331" spans="2:38" x14ac:dyDescent="0.2">
      <c r="B331" s="31" t="s">
        <v>42</v>
      </c>
      <c r="C331" s="32" t="s">
        <v>240</v>
      </c>
      <c r="D331" s="33" t="s">
        <v>42</v>
      </c>
      <c r="E331" s="31" t="s">
        <v>42</v>
      </c>
      <c r="F331" s="31" t="s">
        <v>42</v>
      </c>
      <c r="G331" s="13">
        <v>0</v>
      </c>
      <c r="H331" s="13">
        <v>0</v>
      </c>
      <c r="I331" s="14" t="s">
        <v>7</v>
      </c>
      <c r="J331" s="15"/>
      <c r="K331" s="15"/>
      <c r="L331" s="4" t="str">
        <f>IF(H331&lt;&gt;0,IF(Q331&gt;0,IF($C$4&gt;K331,Inputs!$D$7,Inputs!$D$8),Inputs!$D$9),"-")</f>
        <v>-</v>
      </c>
      <c r="M331" s="4" t="str">
        <f>IF(H331&lt;&gt;0,IF(O331=0,Inputs!$D$11,IF(AND(O331&gt;0,O331&lt;Q331),Inputs!$D$12,Inputs!$D$13)),"-")</f>
        <v>-</v>
      </c>
      <c r="N331" s="14" t="s">
        <v>199</v>
      </c>
      <c r="O331" s="13">
        <v>0</v>
      </c>
      <c r="P331" s="13" t="s">
        <v>42</v>
      </c>
      <c r="Q331" s="2">
        <f t="shared" si="43"/>
        <v>0</v>
      </c>
      <c r="R331" s="6" t="str">
        <f>IF(H331&lt;&gt;0,IF(M331&lt;&gt;Inputs!$D$13,$C$4-J331,"-"),"-")</f>
        <v>-</v>
      </c>
      <c r="S331" s="6" t="str">
        <f ca="1">IF(AND(H331&lt;&gt;0,K331&lt;$C$4),IF(M331&lt;&gt;Inputs!$D$13,$C$4-K331,"-"),"-")</f>
        <v>-</v>
      </c>
      <c r="T331" s="6" t="str">
        <f>IF(M331=Inputs!$D$9,'Invoice Tracker'!P331-'Invoice Tracker'!K331,"-")</f>
        <v>-</v>
      </c>
      <c r="U331" s="5">
        <f ca="1">IF((M331&lt;&gt;Inputs!$D$13),IF($C$4&gt;'Invoice Tracker'!K331+Inputs!$G$22,1,0),0)</f>
        <v>1</v>
      </c>
      <c r="V331" s="14">
        <v>0</v>
      </c>
      <c r="W331" s="5">
        <f t="shared" ca="1" si="44"/>
        <v>1</v>
      </c>
      <c r="X331" s="1">
        <f ca="1">IF((M331&lt;&gt;Inputs!$D$13),IF($C$4&gt;'Invoice Tracker'!K331+Inputs!$G$23,1,0),0)</f>
        <v>1</v>
      </c>
      <c r="Y331" s="14">
        <v>0</v>
      </c>
      <c r="Z331" s="5">
        <f t="shared" ca="1" si="45"/>
        <v>1</v>
      </c>
      <c r="AA331" s="1">
        <f ca="1">IF((M331&lt;&gt;Inputs!$D$13),IF($C$4&gt;'Invoice Tracker'!K331+Inputs!$G$24,1,0),0)</f>
        <v>1</v>
      </c>
      <c r="AB331" s="14">
        <v>0</v>
      </c>
      <c r="AC331" s="5">
        <f t="shared" ca="1" si="46"/>
        <v>1</v>
      </c>
      <c r="AD331" s="1">
        <f ca="1">IF((M331&lt;&gt;Inputs!$D$13),IF($C$4&gt;'Invoice Tracker'!K331+Inputs!$G$25,1,0),0)</f>
        <v>1</v>
      </c>
      <c r="AE331" s="14">
        <v>0</v>
      </c>
      <c r="AF331" s="5">
        <f t="shared" ca="1" si="47"/>
        <v>1</v>
      </c>
      <c r="AG331" s="1">
        <f ca="1">IF((M331&lt;&gt;Inputs!$D$13),IF($C$4&gt;'Invoice Tracker'!K331+Inputs!$G$26,1,0),0)</f>
        <v>1</v>
      </c>
      <c r="AH331" s="14">
        <v>0</v>
      </c>
      <c r="AI331" s="5">
        <f t="shared" ca="1" si="48"/>
        <v>1</v>
      </c>
      <c r="AJ331" s="1">
        <f ca="1">IF((M331&lt;&gt;Inputs!$D$13),IF($C$4&gt;'Invoice Tracker'!K331+Inputs!$G$27,1,0),0)</f>
        <v>1</v>
      </c>
      <c r="AK331" s="14">
        <v>0</v>
      </c>
      <c r="AL331" s="5">
        <f t="shared" ca="1" si="49"/>
        <v>1</v>
      </c>
    </row>
    <row r="332" spans="2:38" x14ac:dyDescent="0.2">
      <c r="B332" s="31" t="s">
        <v>42</v>
      </c>
      <c r="C332" s="32" t="s">
        <v>240</v>
      </c>
      <c r="D332" s="33" t="s">
        <v>42</v>
      </c>
      <c r="E332" s="31" t="s">
        <v>42</v>
      </c>
      <c r="F332" s="31" t="s">
        <v>42</v>
      </c>
      <c r="G332" s="13">
        <v>0</v>
      </c>
      <c r="H332" s="13">
        <v>0</v>
      </c>
      <c r="I332" s="14" t="s">
        <v>7</v>
      </c>
      <c r="J332" s="15"/>
      <c r="K332" s="15"/>
      <c r="L332" s="4" t="str">
        <f>IF(H332&lt;&gt;0,IF(Q332&gt;0,IF($C$4&gt;K332,Inputs!$D$7,Inputs!$D$8),Inputs!$D$9),"-")</f>
        <v>-</v>
      </c>
      <c r="M332" s="4" t="str">
        <f>IF(H332&lt;&gt;0,IF(O332=0,Inputs!$D$11,IF(AND(O332&gt;0,O332&lt;Q332),Inputs!$D$12,Inputs!$D$13)),"-")</f>
        <v>-</v>
      </c>
      <c r="N332" s="14" t="s">
        <v>199</v>
      </c>
      <c r="O332" s="13">
        <v>0</v>
      </c>
      <c r="P332" s="13" t="s">
        <v>42</v>
      </c>
      <c r="Q332" s="2">
        <f t="shared" si="43"/>
        <v>0</v>
      </c>
      <c r="R332" s="6" t="str">
        <f>IF(H332&lt;&gt;0,IF(M332&lt;&gt;Inputs!$D$13,$C$4-J332,"-"),"-")</f>
        <v>-</v>
      </c>
      <c r="S332" s="6" t="str">
        <f ca="1">IF(AND(H332&lt;&gt;0,K332&lt;$C$4),IF(M332&lt;&gt;Inputs!$D$13,$C$4-K332,"-"),"-")</f>
        <v>-</v>
      </c>
      <c r="T332" s="6" t="str">
        <f>IF(M332=Inputs!$D$9,'Invoice Tracker'!P332-'Invoice Tracker'!K332,"-")</f>
        <v>-</v>
      </c>
      <c r="U332" s="5">
        <f ca="1">IF((M332&lt;&gt;Inputs!$D$13),IF($C$4&gt;'Invoice Tracker'!K332+Inputs!$G$22,1,0),0)</f>
        <v>1</v>
      </c>
      <c r="V332" s="14">
        <v>0</v>
      </c>
      <c r="W332" s="5">
        <f t="shared" ca="1" si="44"/>
        <v>1</v>
      </c>
      <c r="X332" s="1">
        <f ca="1">IF((M332&lt;&gt;Inputs!$D$13),IF($C$4&gt;'Invoice Tracker'!K332+Inputs!$G$23,1,0),0)</f>
        <v>1</v>
      </c>
      <c r="Y332" s="14">
        <v>0</v>
      </c>
      <c r="Z332" s="5">
        <f t="shared" ca="1" si="45"/>
        <v>1</v>
      </c>
      <c r="AA332" s="1">
        <f ca="1">IF((M332&lt;&gt;Inputs!$D$13),IF($C$4&gt;'Invoice Tracker'!K332+Inputs!$G$24,1,0),0)</f>
        <v>1</v>
      </c>
      <c r="AB332" s="14">
        <v>0</v>
      </c>
      <c r="AC332" s="5">
        <f t="shared" ca="1" si="46"/>
        <v>1</v>
      </c>
      <c r="AD332" s="1">
        <f ca="1">IF((M332&lt;&gt;Inputs!$D$13),IF($C$4&gt;'Invoice Tracker'!K332+Inputs!$G$25,1,0),0)</f>
        <v>1</v>
      </c>
      <c r="AE332" s="14">
        <v>0</v>
      </c>
      <c r="AF332" s="5">
        <f t="shared" ca="1" si="47"/>
        <v>1</v>
      </c>
      <c r="AG332" s="1">
        <f ca="1">IF((M332&lt;&gt;Inputs!$D$13),IF($C$4&gt;'Invoice Tracker'!K332+Inputs!$G$26,1,0),0)</f>
        <v>1</v>
      </c>
      <c r="AH332" s="14">
        <v>0</v>
      </c>
      <c r="AI332" s="5">
        <f t="shared" ca="1" si="48"/>
        <v>1</v>
      </c>
      <c r="AJ332" s="1">
        <f ca="1">IF((M332&lt;&gt;Inputs!$D$13),IF($C$4&gt;'Invoice Tracker'!K332+Inputs!$G$27,1,0),0)</f>
        <v>1</v>
      </c>
      <c r="AK332" s="14">
        <v>0</v>
      </c>
      <c r="AL332" s="5">
        <f t="shared" ca="1" si="49"/>
        <v>1</v>
      </c>
    </row>
    <row r="333" spans="2:38" x14ac:dyDescent="0.2">
      <c r="B333" s="31" t="s">
        <v>42</v>
      </c>
      <c r="C333" s="32" t="s">
        <v>240</v>
      </c>
      <c r="D333" s="33" t="s">
        <v>42</v>
      </c>
      <c r="E333" s="31" t="s">
        <v>42</v>
      </c>
      <c r="F333" s="31" t="s">
        <v>42</v>
      </c>
      <c r="G333" s="13">
        <v>0</v>
      </c>
      <c r="H333" s="13">
        <v>0</v>
      </c>
      <c r="I333" s="14" t="s">
        <v>7</v>
      </c>
      <c r="J333" s="15"/>
      <c r="K333" s="15"/>
      <c r="L333" s="4" t="str">
        <f>IF(H333&lt;&gt;0,IF(Q333&gt;0,IF($C$4&gt;K333,Inputs!$D$7,Inputs!$D$8),Inputs!$D$9),"-")</f>
        <v>-</v>
      </c>
      <c r="M333" s="4" t="str">
        <f>IF(H333&lt;&gt;0,IF(O333=0,Inputs!$D$11,IF(AND(O333&gt;0,O333&lt;Q333),Inputs!$D$12,Inputs!$D$13)),"-")</f>
        <v>-</v>
      </c>
      <c r="N333" s="14" t="s">
        <v>199</v>
      </c>
      <c r="O333" s="13">
        <v>0</v>
      </c>
      <c r="P333" s="13" t="s">
        <v>42</v>
      </c>
      <c r="Q333" s="2">
        <f t="shared" si="43"/>
        <v>0</v>
      </c>
      <c r="R333" s="6" t="str">
        <f>IF(H333&lt;&gt;0,IF(M333&lt;&gt;Inputs!$D$13,$C$4-J333,"-"),"-")</f>
        <v>-</v>
      </c>
      <c r="S333" s="6" t="str">
        <f ca="1">IF(AND(H333&lt;&gt;0,K333&lt;$C$4),IF(M333&lt;&gt;Inputs!$D$13,$C$4-K333,"-"),"-")</f>
        <v>-</v>
      </c>
      <c r="T333" s="6" t="str">
        <f>IF(M333=Inputs!$D$9,'Invoice Tracker'!P333-'Invoice Tracker'!K333,"-")</f>
        <v>-</v>
      </c>
      <c r="U333" s="5">
        <f ca="1">IF((M333&lt;&gt;Inputs!$D$13),IF($C$4&gt;'Invoice Tracker'!K333+Inputs!$G$22,1,0),0)</f>
        <v>1</v>
      </c>
      <c r="V333" s="14">
        <v>0</v>
      </c>
      <c r="W333" s="5">
        <f t="shared" ca="1" si="44"/>
        <v>1</v>
      </c>
      <c r="X333" s="1">
        <f ca="1">IF((M333&lt;&gt;Inputs!$D$13),IF($C$4&gt;'Invoice Tracker'!K333+Inputs!$G$23,1,0),0)</f>
        <v>1</v>
      </c>
      <c r="Y333" s="14">
        <v>0</v>
      </c>
      <c r="Z333" s="5">
        <f t="shared" ca="1" si="45"/>
        <v>1</v>
      </c>
      <c r="AA333" s="1">
        <f ca="1">IF((M333&lt;&gt;Inputs!$D$13),IF($C$4&gt;'Invoice Tracker'!K333+Inputs!$G$24,1,0),0)</f>
        <v>1</v>
      </c>
      <c r="AB333" s="14">
        <v>0</v>
      </c>
      <c r="AC333" s="5">
        <f t="shared" ca="1" si="46"/>
        <v>1</v>
      </c>
      <c r="AD333" s="1">
        <f ca="1">IF((M333&lt;&gt;Inputs!$D$13),IF($C$4&gt;'Invoice Tracker'!K333+Inputs!$G$25,1,0),0)</f>
        <v>1</v>
      </c>
      <c r="AE333" s="14">
        <v>0</v>
      </c>
      <c r="AF333" s="5">
        <f t="shared" ca="1" si="47"/>
        <v>1</v>
      </c>
      <c r="AG333" s="1">
        <f ca="1">IF((M333&lt;&gt;Inputs!$D$13),IF($C$4&gt;'Invoice Tracker'!K333+Inputs!$G$26,1,0),0)</f>
        <v>1</v>
      </c>
      <c r="AH333" s="14">
        <v>0</v>
      </c>
      <c r="AI333" s="5">
        <f t="shared" ca="1" si="48"/>
        <v>1</v>
      </c>
      <c r="AJ333" s="1">
        <f ca="1">IF((M333&lt;&gt;Inputs!$D$13),IF($C$4&gt;'Invoice Tracker'!K333+Inputs!$G$27,1,0),0)</f>
        <v>1</v>
      </c>
      <c r="AK333" s="14">
        <v>0</v>
      </c>
      <c r="AL333" s="5">
        <f t="shared" ca="1" si="49"/>
        <v>1</v>
      </c>
    </row>
    <row r="334" spans="2:38" x14ac:dyDescent="0.2">
      <c r="B334" s="31" t="s">
        <v>42</v>
      </c>
      <c r="C334" s="32" t="s">
        <v>240</v>
      </c>
      <c r="D334" s="33" t="s">
        <v>42</v>
      </c>
      <c r="E334" s="31" t="s">
        <v>42</v>
      </c>
      <c r="F334" s="31" t="s">
        <v>42</v>
      </c>
      <c r="G334" s="13">
        <v>0</v>
      </c>
      <c r="H334" s="13">
        <v>0</v>
      </c>
      <c r="I334" s="14" t="s">
        <v>7</v>
      </c>
      <c r="J334" s="15"/>
      <c r="K334" s="15"/>
      <c r="L334" s="4" t="str">
        <f>IF(H334&lt;&gt;0,IF(Q334&gt;0,IF($C$4&gt;K334,Inputs!$D$7,Inputs!$D$8),Inputs!$D$9),"-")</f>
        <v>-</v>
      </c>
      <c r="M334" s="4" t="str">
        <f>IF(H334&lt;&gt;0,IF(O334=0,Inputs!$D$11,IF(AND(O334&gt;0,O334&lt;Q334),Inputs!$D$12,Inputs!$D$13)),"-")</f>
        <v>-</v>
      </c>
      <c r="N334" s="14" t="s">
        <v>199</v>
      </c>
      <c r="O334" s="13">
        <v>0</v>
      </c>
      <c r="P334" s="13" t="s">
        <v>42</v>
      </c>
      <c r="Q334" s="2">
        <f t="shared" si="43"/>
        <v>0</v>
      </c>
      <c r="R334" s="6" t="str">
        <f>IF(H334&lt;&gt;0,IF(M334&lt;&gt;Inputs!$D$13,$C$4-J334,"-"),"-")</f>
        <v>-</v>
      </c>
      <c r="S334" s="6" t="str">
        <f ca="1">IF(AND(H334&lt;&gt;0,K334&lt;$C$4),IF(M334&lt;&gt;Inputs!$D$13,$C$4-K334,"-"),"-")</f>
        <v>-</v>
      </c>
      <c r="T334" s="6" t="str">
        <f>IF(M334=Inputs!$D$9,'Invoice Tracker'!P334-'Invoice Tracker'!K334,"-")</f>
        <v>-</v>
      </c>
      <c r="U334" s="5">
        <f ca="1">IF((M334&lt;&gt;Inputs!$D$13),IF($C$4&gt;'Invoice Tracker'!K334+Inputs!$G$22,1,0),0)</f>
        <v>1</v>
      </c>
      <c r="V334" s="14">
        <v>0</v>
      </c>
      <c r="W334" s="5">
        <f t="shared" ca="1" si="44"/>
        <v>1</v>
      </c>
      <c r="X334" s="1">
        <f ca="1">IF((M334&lt;&gt;Inputs!$D$13),IF($C$4&gt;'Invoice Tracker'!K334+Inputs!$G$23,1,0),0)</f>
        <v>1</v>
      </c>
      <c r="Y334" s="14">
        <v>0</v>
      </c>
      <c r="Z334" s="5">
        <f t="shared" ca="1" si="45"/>
        <v>1</v>
      </c>
      <c r="AA334" s="1">
        <f ca="1">IF((M334&lt;&gt;Inputs!$D$13),IF($C$4&gt;'Invoice Tracker'!K334+Inputs!$G$24,1,0),0)</f>
        <v>1</v>
      </c>
      <c r="AB334" s="14">
        <v>0</v>
      </c>
      <c r="AC334" s="5">
        <f t="shared" ca="1" si="46"/>
        <v>1</v>
      </c>
      <c r="AD334" s="1">
        <f ca="1">IF((M334&lt;&gt;Inputs!$D$13),IF($C$4&gt;'Invoice Tracker'!K334+Inputs!$G$25,1,0),0)</f>
        <v>1</v>
      </c>
      <c r="AE334" s="14">
        <v>0</v>
      </c>
      <c r="AF334" s="5">
        <f t="shared" ca="1" si="47"/>
        <v>1</v>
      </c>
      <c r="AG334" s="1">
        <f ca="1">IF((M334&lt;&gt;Inputs!$D$13),IF($C$4&gt;'Invoice Tracker'!K334+Inputs!$G$26,1,0),0)</f>
        <v>1</v>
      </c>
      <c r="AH334" s="14">
        <v>0</v>
      </c>
      <c r="AI334" s="5">
        <f t="shared" ca="1" si="48"/>
        <v>1</v>
      </c>
      <c r="AJ334" s="1">
        <f ca="1">IF((M334&lt;&gt;Inputs!$D$13),IF($C$4&gt;'Invoice Tracker'!K334+Inputs!$G$27,1,0),0)</f>
        <v>1</v>
      </c>
      <c r="AK334" s="14">
        <v>0</v>
      </c>
      <c r="AL334" s="5">
        <f t="shared" ca="1" si="49"/>
        <v>1</v>
      </c>
    </row>
    <row r="335" spans="2:38" x14ac:dyDescent="0.2">
      <c r="B335" s="31" t="s">
        <v>42</v>
      </c>
      <c r="C335" s="32" t="s">
        <v>240</v>
      </c>
      <c r="D335" s="33" t="s">
        <v>42</v>
      </c>
      <c r="E335" s="31" t="s">
        <v>42</v>
      </c>
      <c r="F335" s="31" t="s">
        <v>42</v>
      </c>
      <c r="G335" s="13">
        <v>0</v>
      </c>
      <c r="H335" s="13">
        <v>0</v>
      </c>
      <c r="I335" s="14" t="s">
        <v>7</v>
      </c>
      <c r="J335" s="15"/>
      <c r="K335" s="15"/>
      <c r="L335" s="4" t="str">
        <f>IF(H335&lt;&gt;0,IF(Q335&gt;0,IF($C$4&gt;K335,Inputs!$D$7,Inputs!$D$8),Inputs!$D$9),"-")</f>
        <v>-</v>
      </c>
      <c r="M335" s="4" t="str">
        <f>IF(H335&lt;&gt;0,IF(O335=0,Inputs!$D$11,IF(AND(O335&gt;0,O335&lt;Q335),Inputs!$D$12,Inputs!$D$13)),"-")</f>
        <v>-</v>
      </c>
      <c r="N335" s="14" t="s">
        <v>199</v>
      </c>
      <c r="O335" s="13">
        <v>0</v>
      </c>
      <c r="P335" s="13" t="s">
        <v>42</v>
      </c>
      <c r="Q335" s="2">
        <f t="shared" si="43"/>
        <v>0</v>
      </c>
      <c r="R335" s="6" t="str">
        <f>IF(H335&lt;&gt;0,IF(M335&lt;&gt;Inputs!$D$13,$C$4-J335,"-"),"-")</f>
        <v>-</v>
      </c>
      <c r="S335" s="6" t="str">
        <f ca="1">IF(AND(H335&lt;&gt;0,K335&lt;$C$4),IF(M335&lt;&gt;Inputs!$D$13,$C$4-K335,"-"),"-")</f>
        <v>-</v>
      </c>
      <c r="T335" s="6" t="str">
        <f>IF(M335=Inputs!$D$9,'Invoice Tracker'!P335-'Invoice Tracker'!K335,"-")</f>
        <v>-</v>
      </c>
      <c r="U335" s="5">
        <f ca="1">IF((M335&lt;&gt;Inputs!$D$13),IF($C$4&gt;'Invoice Tracker'!K335+Inputs!$G$22,1,0),0)</f>
        <v>1</v>
      </c>
      <c r="V335" s="14">
        <v>0</v>
      </c>
      <c r="W335" s="5">
        <f t="shared" ca="1" si="44"/>
        <v>1</v>
      </c>
      <c r="X335" s="1">
        <f ca="1">IF((M335&lt;&gt;Inputs!$D$13),IF($C$4&gt;'Invoice Tracker'!K335+Inputs!$G$23,1,0),0)</f>
        <v>1</v>
      </c>
      <c r="Y335" s="14">
        <v>0</v>
      </c>
      <c r="Z335" s="5">
        <f t="shared" ca="1" si="45"/>
        <v>1</v>
      </c>
      <c r="AA335" s="1">
        <f ca="1">IF((M335&lt;&gt;Inputs!$D$13),IF($C$4&gt;'Invoice Tracker'!K335+Inputs!$G$24,1,0),0)</f>
        <v>1</v>
      </c>
      <c r="AB335" s="14">
        <v>0</v>
      </c>
      <c r="AC335" s="5">
        <f t="shared" ca="1" si="46"/>
        <v>1</v>
      </c>
      <c r="AD335" s="1">
        <f ca="1">IF((M335&lt;&gt;Inputs!$D$13),IF($C$4&gt;'Invoice Tracker'!K335+Inputs!$G$25,1,0),0)</f>
        <v>1</v>
      </c>
      <c r="AE335" s="14">
        <v>0</v>
      </c>
      <c r="AF335" s="5">
        <f t="shared" ca="1" si="47"/>
        <v>1</v>
      </c>
      <c r="AG335" s="1">
        <f ca="1">IF((M335&lt;&gt;Inputs!$D$13),IF($C$4&gt;'Invoice Tracker'!K335+Inputs!$G$26,1,0),0)</f>
        <v>1</v>
      </c>
      <c r="AH335" s="14">
        <v>0</v>
      </c>
      <c r="AI335" s="5">
        <f t="shared" ca="1" si="48"/>
        <v>1</v>
      </c>
      <c r="AJ335" s="1">
        <f ca="1">IF((M335&lt;&gt;Inputs!$D$13),IF($C$4&gt;'Invoice Tracker'!K335+Inputs!$G$27,1,0),0)</f>
        <v>1</v>
      </c>
      <c r="AK335" s="14">
        <v>0</v>
      </c>
      <c r="AL335" s="5">
        <f t="shared" ca="1" si="49"/>
        <v>1</v>
      </c>
    </row>
    <row r="336" spans="2:38" x14ac:dyDescent="0.2">
      <c r="B336" s="31" t="s">
        <v>42</v>
      </c>
      <c r="C336" s="32" t="s">
        <v>240</v>
      </c>
      <c r="D336" s="33" t="s">
        <v>42</v>
      </c>
      <c r="E336" s="31" t="s">
        <v>42</v>
      </c>
      <c r="F336" s="31" t="s">
        <v>42</v>
      </c>
      <c r="G336" s="13">
        <v>0</v>
      </c>
      <c r="H336" s="13">
        <v>0</v>
      </c>
      <c r="I336" s="14" t="s">
        <v>7</v>
      </c>
      <c r="J336" s="15"/>
      <c r="K336" s="15"/>
      <c r="L336" s="4" t="str">
        <f>IF(H336&lt;&gt;0,IF(Q336&gt;0,IF($C$4&gt;K336,Inputs!$D$7,Inputs!$D$8),Inputs!$D$9),"-")</f>
        <v>-</v>
      </c>
      <c r="M336" s="4" t="str">
        <f>IF(H336&lt;&gt;0,IF(O336=0,Inputs!$D$11,IF(AND(O336&gt;0,O336&lt;Q336),Inputs!$D$12,Inputs!$D$13)),"-")</f>
        <v>-</v>
      </c>
      <c r="N336" s="14" t="s">
        <v>199</v>
      </c>
      <c r="O336" s="13">
        <v>0</v>
      </c>
      <c r="P336" s="13" t="s">
        <v>42</v>
      </c>
      <c r="Q336" s="2">
        <f t="shared" si="43"/>
        <v>0</v>
      </c>
      <c r="R336" s="6" t="str">
        <f>IF(H336&lt;&gt;0,IF(M336&lt;&gt;Inputs!$D$13,$C$4-J336,"-"),"-")</f>
        <v>-</v>
      </c>
      <c r="S336" s="6" t="str">
        <f ca="1">IF(AND(H336&lt;&gt;0,K336&lt;$C$4),IF(M336&lt;&gt;Inputs!$D$13,$C$4-K336,"-"),"-")</f>
        <v>-</v>
      </c>
      <c r="T336" s="6" t="str">
        <f>IF(M336=Inputs!$D$9,'Invoice Tracker'!P336-'Invoice Tracker'!K336,"-")</f>
        <v>-</v>
      </c>
      <c r="U336" s="5">
        <f ca="1">IF((M336&lt;&gt;Inputs!$D$13),IF($C$4&gt;'Invoice Tracker'!K336+Inputs!$G$22,1,0),0)</f>
        <v>1</v>
      </c>
      <c r="V336" s="14">
        <v>0</v>
      </c>
      <c r="W336" s="5">
        <f t="shared" ca="1" si="44"/>
        <v>1</v>
      </c>
      <c r="X336" s="1">
        <f ca="1">IF((M336&lt;&gt;Inputs!$D$13),IF($C$4&gt;'Invoice Tracker'!K336+Inputs!$G$23,1,0),0)</f>
        <v>1</v>
      </c>
      <c r="Y336" s="14">
        <v>0</v>
      </c>
      <c r="Z336" s="5">
        <f t="shared" ca="1" si="45"/>
        <v>1</v>
      </c>
      <c r="AA336" s="1">
        <f ca="1">IF((M336&lt;&gt;Inputs!$D$13),IF($C$4&gt;'Invoice Tracker'!K336+Inputs!$G$24,1,0),0)</f>
        <v>1</v>
      </c>
      <c r="AB336" s="14">
        <v>0</v>
      </c>
      <c r="AC336" s="5">
        <f t="shared" ca="1" si="46"/>
        <v>1</v>
      </c>
      <c r="AD336" s="1">
        <f ca="1">IF((M336&lt;&gt;Inputs!$D$13),IF($C$4&gt;'Invoice Tracker'!K336+Inputs!$G$25,1,0),0)</f>
        <v>1</v>
      </c>
      <c r="AE336" s="14">
        <v>0</v>
      </c>
      <c r="AF336" s="5">
        <f t="shared" ca="1" si="47"/>
        <v>1</v>
      </c>
      <c r="AG336" s="1">
        <f ca="1">IF((M336&lt;&gt;Inputs!$D$13),IF($C$4&gt;'Invoice Tracker'!K336+Inputs!$G$26,1,0),0)</f>
        <v>1</v>
      </c>
      <c r="AH336" s="14">
        <v>0</v>
      </c>
      <c r="AI336" s="5">
        <f t="shared" ca="1" si="48"/>
        <v>1</v>
      </c>
      <c r="AJ336" s="1">
        <f ca="1">IF((M336&lt;&gt;Inputs!$D$13),IF($C$4&gt;'Invoice Tracker'!K336+Inputs!$G$27,1,0),0)</f>
        <v>1</v>
      </c>
      <c r="AK336" s="14">
        <v>0</v>
      </c>
      <c r="AL336" s="5">
        <f t="shared" ca="1" si="49"/>
        <v>1</v>
      </c>
    </row>
    <row r="337" spans="2:38" x14ac:dyDescent="0.2">
      <c r="B337" s="31" t="s">
        <v>42</v>
      </c>
      <c r="C337" s="32" t="s">
        <v>240</v>
      </c>
      <c r="D337" s="33" t="s">
        <v>42</v>
      </c>
      <c r="E337" s="31" t="s">
        <v>42</v>
      </c>
      <c r="F337" s="31" t="s">
        <v>42</v>
      </c>
      <c r="G337" s="13">
        <v>0</v>
      </c>
      <c r="H337" s="13">
        <v>0</v>
      </c>
      <c r="I337" s="14" t="s">
        <v>7</v>
      </c>
      <c r="J337" s="15"/>
      <c r="K337" s="15"/>
      <c r="L337" s="4" t="str">
        <f>IF(H337&lt;&gt;0,IF(Q337&gt;0,IF($C$4&gt;K337,Inputs!$D$7,Inputs!$D$8),Inputs!$D$9),"-")</f>
        <v>-</v>
      </c>
      <c r="M337" s="4" t="str">
        <f>IF(H337&lt;&gt;0,IF(O337=0,Inputs!$D$11,IF(AND(O337&gt;0,O337&lt;Q337),Inputs!$D$12,Inputs!$D$13)),"-")</f>
        <v>-</v>
      </c>
      <c r="N337" s="14" t="s">
        <v>199</v>
      </c>
      <c r="O337" s="13">
        <v>0</v>
      </c>
      <c r="P337" s="13" t="s">
        <v>42</v>
      </c>
      <c r="Q337" s="2">
        <f t="shared" si="43"/>
        <v>0</v>
      </c>
      <c r="R337" s="6" t="str">
        <f>IF(H337&lt;&gt;0,IF(M337&lt;&gt;Inputs!$D$13,$C$4-J337,"-"),"-")</f>
        <v>-</v>
      </c>
      <c r="S337" s="6" t="str">
        <f ca="1">IF(AND(H337&lt;&gt;0,K337&lt;$C$4),IF(M337&lt;&gt;Inputs!$D$13,$C$4-K337,"-"),"-")</f>
        <v>-</v>
      </c>
      <c r="T337" s="6" t="str">
        <f>IF(M337=Inputs!$D$9,'Invoice Tracker'!P337-'Invoice Tracker'!K337,"-")</f>
        <v>-</v>
      </c>
      <c r="U337" s="5">
        <f ca="1">IF((M337&lt;&gt;Inputs!$D$13),IF($C$4&gt;'Invoice Tracker'!K337+Inputs!$G$22,1,0),0)</f>
        <v>1</v>
      </c>
      <c r="V337" s="14">
        <v>0</v>
      </c>
      <c r="W337" s="5">
        <f t="shared" ca="1" si="44"/>
        <v>1</v>
      </c>
      <c r="X337" s="1">
        <f ca="1">IF((M337&lt;&gt;Inputs!$D$13),IF($C$4&gt;'Invoice Tracker'!K337+Inputs!$G$23,1,0),0)</f>
        <v>1</v>
      </c>
      <c r="Y337" s="14">
        <v>0</v>
      </c>
      <c r="Z337" s="5">
        <f t="shared" ca="1" si="45"/>
        <v>1</v>
      </c>
      <c r="AA337" s="1">
        <f ca="1">IF((M337&lt;&gt;Inputs!$D$13),IF($C$4&gt;'Invoice Tracker'!K337+Inputs!$G$24,1,0),0)</f>
        <v>1</v>
      </c>
      <c r="AB337" s="14">
        <v>0</v>
      </c>
      <c r="AC337" s="5">
        <f t="shared" ca="1" si="46"/>
        <v>1</v>
      </c>
      <c r="AD337" s="1">
        <f ca="1">IF((M337&lt;&gt;Inputs!$D$13),IF($C$4&gt;'Invoice Tracker'!K337+Inputs!$G$25,1,0),0)</f>
        <v>1</v>
      </c>
      <c r="AE337" s="14">
        <v>0</v>
      </c>
      <c r="AF337" s="5">
        <f t="shared" ca="1" si="47"/>
        <v>1</v>
      </c>
      <c r="AG337" s="1">
        <f ca="1">IF((M337&lt;&gt;Inputs!$D$13),IF($C$4&gt;'Invoice Tracker'!K337+Inputs!$G$26,1,0),0)</f>
        <v>1</v>
      </c>
      <c r="AH337" s="14">
        <v>0</v>
      </c>
      <c r="AI337" s="5">
        <f t="shared" ca="1" si="48"/>
        <v>1</v>
      </c>
      <c r="AJ337" s="1">
        <f ca="1">IF((M337&lt;&gt;Inputs!$D$13),IF($C$4&gt;'Invoice Tracker'!K337+Inputs!$G$27,1,0),0)</f>
        <v>1</v>
      </c>
      <c r="AK337" s="14">
        <v>0</v>
      </c>
      <c r="AL337" s="5">
        <f t="shared" ca="1" si="49"/>
        <v>1</v>
      </c>
    </row>
    <row r="338" spans="2:38" x14ac:dyDescent="0.2">
      <c r="B338" s="31" t="s">
        <v>42</v>
      </c>
      <c r="C338" s="32" t="s">
        <v>240</v>
      </c>
      <c r="D338" s="33" t="s">
        <v>42</v>
      </c>
      <c r="E338" s="31" t="s">
        <v>42</v>
      </c>
      <c r="F338" s="31" t="s">
        <v>42</v>
      </c>
      <c r="G338" s="13">
        <v>0</v>
      </c>
      <c r="H338" s="13">
        <v>0</v>
      </c>
      <c r="I338" s="14" t="s">
        <v>7</v>
      </c>
      <c r="J338" s="15"/>
      <c r="K338" s="15"/>
      <c r="L338" s="4" t="str">
        <f>IF(H338&lt;&gt;0,IF(Q338&gt;0,IF($C$4&gt;K338,Inputs!$D$7,Inputs!$D$8),Inputs!$D$9),"-")</f>
        <v>-</v>
      </c>
      <c r="M338" s="4" t="str">
        <f>IF(H338&lt;&gt;0,IF(O338=0,Inputs!$D$11,IF(AND(O338&gt;0,O338&lt;Q338),Inputs!$D$12,Inputs!$D$13)),"-")</f>
        <v>-</v>
      </c>
      <c r="N338" s="14" t="s">
        <v>199</v>
      </c>
      <c r="O338" s="13">
        <v>0</v>
      </c>
      <c r="P338" s="13" t="s">
        <v>42</v>
      </c>
      <c r="Q338" s="2">
        <f t="shared" si="43"/>
        <v>0</v>
      </c>
      <c r="R338" s="6" t="str">
        <f>IF(H338&lt;&gt;0,IF(M338&lt;&gt;Inputs!$D$13,$C$4-J338,"-"),"-")</f>
        <v>-</v>
      </c>
      <c r="S338" s="6" t="str">
        <f ca="1">IF(AND(H338&lt;&gt;0,K338&lt;$C$4),IF(M338&lt;&gt;Inputs!$D$13,$C$4-K338,"-"),"-")</f>
        <v>-</v>
      </c>
      <c r="T338" s="6" t="str">
        <f>IF(M338=Inputs!$D$9,'Invoice Tracker'!P338-'Invoice Tracker'!K338,"-")</f>
        <v>-</v>
      </c>
      <c r="U338" s="5">
        <f ca="1">IF((M338&lt;&gt;Inputs!$D$13),IF($C$4&gt;'Invoice Tracker'!K338+Inputs!$G$22,1,0),0)</f>
        <v>1</v>
      </c>
      <c r="V338" s="14">
        <v>0</v>
      </c>
      <c r="W338" s="5">
        <f t="shared" ca="1" si="44"/>
        <v>1</v>
      </c>
      <c r="X338" s="1">
        <f ca="1">IF((M338&lt;&gt;Inputs!$D$13),IF($C$4&gt;'Invoice Tracker'!K338+Inputs!$G$23,1,0),0)</f>
        <v>1</v>
      </c>
      <c r="Y338" s="14">
        <v>0</v>
      </c>
      <c r="Z338" s="5">
        <f t="shared" ca="1" si="45"/>
        <v>1</v>
      </c>
      <c r="AA338" s="1">
        <f ca="1">IF((M338&lt;&gt;Inputs!$D$13),IF($C$4&gt;'Invoice Tracker'!K338+Inputs!$G$24,1,0),0)</f>
        <v>1</v>
      </c>
      <c r="AB338" s="14">
        <v>0</v>
      </c>
      <c r="AC338" s="5">
        <f t="shared" ca="1" si="46"/>
        <v>1</v>
      </c>
      <c r="AD338" s="1">
        <f ca="1">IF((M338&lt;&gt;Inputs!$D$13),IF($C$4&gt;'Invoice Tracker'!K338+Inputs!$G$25,1,0),0)</f>
        <v>1</v>
      </c>
      <c r="AE338" s="14">
        <v>0</v>
      </c>
      <c r="AF338" s="5">
        <f t="shared" ca="1" si="47"/>
        <v>1</v>
      </c>
      <c r="AG338" s="1">
        <f ca="1">IF((M338&lt;&gt;Inputs!$D$13),IF($C$4&gt;'Invoice Tracker'!K338+Inputs!$G$26,1,0),0)</f>
        <v>1</v>
      </c>
      <c r="AH338" s="14">
        <v>0</v>
      </c>
      <c r="AI338" s="5">
        <f t="shared" ca="1" si="48"/>
        <v>1</v>
      </c>
      <c r="AJ338" s="1">
        <f ca="1">IF((M338&lt;&gt;Inputs!$D$13),IF($C$4&gt;'Invoice Tracker'!K338+Inputs!$G$27,1,0),0)</f>
        <v>1</v>
      </c>
      <c r="AK338" s="14">
        <v>0</v>
      </c>
      <c r="AL338" s="5">
        <f t="shared" ca="1" si="49"/>
        <v>1</v>
      </c>
    </row>
    <row r="339" spans="2:38" x14ac:dyDescent="0.2">
      <c r="B339" s="31" t="s">
        <v>42</v>
      </c>
      <c r="C339" s="32" t="s">
        <v>240</v>
      </c>
      <c r="D339" s="33" t="s">
        <v>42</v>
      </c>
      <c r="E339" s="31" t="s">
        <v>42</v>
      </c>
      <c r="F339" s="31" t="s">
        <v>42</v>
      </c>
      <c r="G339" s="13">
        <v>0</v>
      </c>
      <c r="H339" s="13">
        <v>0</v>
      </c>
      <c r="I339" s="14" t="s">
        <v>7</v>
      </c>
      <c r="J339" s="15"/>
      <c r="K339" s="15"/>
      <c r="L339" s="4" t="str">
        <f>IF(H339&lt;&gt;0,IF(Q339&gt;0,IF($C$4&gt;K339,Inputs!$D$7,Inputs!$D$8),Inputs!$D$9),"-")</f>
        <v>-</v>
      </c>
      <c r="M339" s="4" t="str">
        <f>IF(H339&lt;&gt;0,IF(O339=0,Inputs!$D$11,IF(AND(O339&gt;0,O339&lt;Q339),Inputs!$D$12,Inputs!$D$13)),"-")</f>
        <v>-</v>
      </c>
      <c r="N339" s="14" t="s">
        <v>199</v>
      </c>
      <c r="O339" s="13">
        <v>0</v>
      </c>
      <c r="P339" s="13" t="s">
        <v>42</v>
      </c>
      <c r="Q339" s="2">
        <f t="shared" si="43"/>
        <v>0</v>
      </c>
      <c r="R339" s="6" t="str">
        <f>IF(H339&lt;&gt;0,IF(M339&lt;&gt;Inputs!$D$13,$C$4-J339,"-"),"-")</f>
        <v>-</v>
      </c>
      <c r="S339" s="6" t="str">
        <f ca="1">IF(AND(H339&lt;&gt;0,K339&lt;$C$4),IF(M339&lt;&gt;Inputs!$D$13,$C$4-K339,"-"),"-")</f>
        <v>-</v>
      </c>
      <c r="T339" s="6" t="str">
        <f>IF(M339=Inputs!$D$9,'Invoice Tracker'!P339-'Invoice Tracker'!K339,"-")</f>
        <v>-</v>
      </c>
      <c r="U339" s="5">
        <f ca="1">IF((M339&lt;&gt;Inputs!$D$13),IF($C$4&gt;'Invoice Tracker'!K339+Inputs!$G$22,1,0),0)</f>
        <v>1</v>
      </c>
      <c r="V339" s="14">
        <v>0</v>
      </c>
      <c r="W339" s="5">
        <f t="shared" ca="1" si="44"/>
        <v>1</v>
      </c>
      <c r="X339" s="1">
        <f ca="1">IF((M339&lt;&gt;Inputs!$D$13),IF($C$4&gt;'Invoice Tracker'!K339+Inputs!$G$23,1,0),0)</f>
        <v>1</v>
      </c>
      <c r="Y339" s="14">
        <v>0</v>
      </c>
      <c r="Z339" s="5">
        <f t="shared" ca="1" si="45"/>
        <v>1</v>
      </c>
      <c r="AA339" s="1">
        <f ca="1">IF((M339&lt;&gt;Inputs!$D$13),IF($C$4&gt;'Invoice Tracker'!K339+Inputs!$G$24,1,0),0)</f>
        <v>1</v>
      </c>
      <c r="AB339" s="14">
        <v>0</v>
      </c>
      <c r="AC339" s="5">
        <f t="shared" ca="1" si="46"/>
        <v>1</v>
      </c>
      <c r="AD339" s="1">
        <f ca="1">IF((M339&lt;&gt;Inputs!$D$13),IF($C$4&gt;'Invoice Tracker'!K339+Inputs!$G$25,1,0),0)</f>
        <v>1</v>
      </c>
      <c r="AE339" s="14">
        <v>0</v>
      </c>
      <c r="AF339" s="5">
        <f t="shared" ca="1" si="47"/>
        <v>1</v>
      </c>
      <c r="AG339" s="1">
        <f ca="1">IF((M339&lt;&gt;Inputs!$D$13),IF($C$4&gt;'Invoice Tracker'!K339+Inputs!$G$26,1,0),0)</f>
        <v>1</v>
      </c>
      <c r="AH339" s="14">
        <v>0</v>
      </c>
      <c r="AI339" s="5">
        <f t="shared" ca="1" si="48"/>
        <v>1</v>
      </c>
      <c r="AJ339" s="1">
        <f ca="1">IF((M339&lt;&gt;Inputs!$D$13),IF($C$4&gt;'Invoice Tracker'!K339+Inputs!$G$27,1,0),0)</f>
        <v>1</v>
      </c>
      <c r="AK339" s="14">
        <v>0</v>
      </c>
      <c r="AL339" s="5">
        <f t="shared" ca="1" si="49"/>
        <v>1</v>
      </c>
    </row>
    <row r="340" spans="2:38" x14ac:dyDescent="0.2">
      <c r="B340" s="31" t="s">
        <v>42</v>
      </c>
      <c r="C340" s="32" t="s">
        <v>240</v>
      </c>
      <c r="D340" s="33" t="s">
        <v>42</v>
      </c>
      <c r="E340" s="31" t="s">
        <v>42</v>
      </c>
      <c r="F340" s="31" t="s">
        <v>42</v>
      </c>
      <c r="G340" s="13">
        <v>0</v>
      </c>
      <c r="H340" s="13">
        <v>0</v>
      </c>
      <c r="I340" s="14" t="s">
        <v>7</v>
      </c>
      <c r="J340" s="15"/>
      <c r="K340" s="15"/>
      <c r="L340" s="4" t="str">
        <f>IF(H340&lt;&gt;0,IF(Q340&gt;0,IF($C$4&gt;K340,Inputs!$D$7,Inputs!$D$8),Inputs!$D$9),"-")</f>
        <v>-</v>
      </c>
      <c r="M340" s="4" t="str">
        <f>IF(H340&lt;&gt;0,IF(O340=0,Inputs!$D$11,IF(AND(O340&gt;0,O340&lt;Q340),Inputs!$D$12,Inputs!$D$13)),"-")</f>
        <v>-</v>
      </c>
      <c r="N340" s="14" t="s">
        <v>199</v>
      </c>
      <c r="O340" s="13">
        <v>0</v>
      </c>
      <c r="P340" s="13" t="s">
        <v>42</v>
      </c>
      <c r="Q340" s="2">
        <f t="shared" si="43"/>
        <v>0</v>
      </c>
      <c r="R340" s="6" t="str">
        <f>IF(H340&lt;&gt;0,IF(M340&lt;&gt;Inputs!$D$13,$C$4-J340,"-"),"-")</f>
        <v>-</v>
      </c>
      <c r="S340" s="6" t="str">
        <f ca="1">IF(AND(H340&lt;&gt;0,K340&lt;$C$4),IF(M340&lt;&gt;Inputs!$D$13,$C$4-K340,"-"),"-")</f>
        <v>-</v>
      </c>
      <c r="T340" s="6" t="str">
        <f>IF(M340=Inputs!$D$9,'Invoice Tracker'!P340-'Invoice Tracker'!K340,"-")</f>
        <v>-</v>
      </c>
      <c r="U340" s="5">
        <f ca="1">IF((M340&lt;&gt;Inputs!$D$13),IF($C$4&gt;'Invoice Tracker'!K340+Inputs!$G$22,1,0),0)</f>
        <v>1</v>
      </c>
      <c r="V340" s="14">
        <v>0</v>
      </c>
      <c r="W340" s="5">
        <f t="shared" ca="1" si="44"/>
        <v>1</v>
      </c>
      <c r="X340" s="1">
        <f ca="1">IF((M340&lt;&gt;Inputs!$D$13),IF($C$4&gt;'Invoice Tracker'!K340+Inputs!$G$23,1,0),0)</f>
        <v>1</v>
      </c>
      <c r="Y340" s="14">
        <v>0</v>
      </c>
      <c r="Z340" s="5">
        <f t="shared" ca="1" si="45"/>
        <v>1</v>
      </c>
      <c r="AA340" s="1">
        <f ca="1">IF((M340&lt;&gt;Inputs!$D$13),IF($C$4&gt;'Invoice Tracker'!K340+Inputs!$G$24,1,0),0)</f>
        <v>1</v>
      </c>
      <c r="AB340" s="14">
        <v>0</v>
      </c>
      <c r="AC340" s="5">
        <f t="shared" ca="1" si="46"/>
        <v>1</v>
      </c>
      <c r="AD340" s="1">
        <f ca="1">IF((M340&lt;&gt;Inputs!$D$13),IF($C$4&gt;'Invoice Tracker'!K340+Inputs!$G$25,1,0),0)</f>
        <v>1</v>
      </c>
      <c r="AE340" s="14">
        <v>0</v>
      </c>
      <c r="AF340" s="5">
        <f t="shared" ca="1" si="47"/>
        <v>1</v>
      </c>
      <c r="AG340" s="1">
        <f ca="1">IF((M340&lt;&gt;Inputs!$D$13),IF($C$4&gt;'Invoice Tracker'!K340+Inputs!$G$26,1,0),0)</f>
        <v>1</v>
      </c>
      <c r="AH340" s="14">
        <v>0</v>
      </c>
      <c r="AI340" s="5">
        <f t="shared" ca="1" si="48"/>
        <v>1</v>
      </c>
      <c r="AJ340" s="1">
        <f ca="1">IF((M340&lt;&gt;Inputs!$D$13),IF($C$4&gt;'Invoice Tracker'!K340+Inputs!$G$27,1,0),0)</f>
        <v>1</v>
      </c>
      <c r="AK340" s="14">
        <v>0</v>
      </c>
      <c r="AL340" s="5">
        <f t="shared" ca="1" si="49"/>
        <v>1</v>
      </c>
    </row>
    <row r="341" spans="2:38" x14ac:dyDescent="0.2">
      <c r="B341" s="31" t="s">
        <v>42</v>
      </c>
      <c r="C341" s="32" t="s">
        <v>240</v>
      </c>
      <c r="D341" s="33" t="s">
        <v>42</v>
      </c>
      <c r="E341" s="31" t="s">
        <v>42</v>
      </c>
      <c r="F341" s="31" t="s">
        <v>42</v>
      </c>
      <c r="G341" s="13">
        <v>0</v>
      </c>
      <c r="H341" s="13">
        <v>0</v>
      </c>
      <c r="I341" s="14" t="s">
        <v>7</v>
      </c>
      <c r="J341" s="15"/>
      <c r="K341" s="15"/>
      <c r="L341" s="4" t="str">
        <f>IF(H341&lt;&gt;0,IF(Q341&gt;0,IF($C$4&gt;K341,Inputs!$D$7,Inputs!$D$8),Inputs!$D$9),"-")</f>
        <v>-</v>
      </c>
      <c r="M341" s="4" t="str">
        <f>IF(H341&lt;&gt;0,IF(O341=0,Inputs!$D$11,IF(AND(O341&gt;0,O341&lt;Q341),Inputs!$D$12,Inputs!$D$13)),"-")</f>
        <v>-</v>
      </c>
      <c r="N341" s="14" t="s">
        <v>199</v>
      </c>
      <c r="O341" s="13">
        <v>0</v>
      </c>
      <c r="P341" s="13" t="s">
        <v>42</v>
      </c>
      <c r="Q341" s="2">
        <f t="shared" si="43"/>
        <v>0</v>
      </c>
      <c r="R341" s="6" t="str">
        <f>IF(H341&lt;&gt;0,IF(M341&lt;&gt;Inputs!$D$13,$C$4-J341,"-"),"-")</f>
        <v>-</v>
      </c>
      <c r="S341" s="6" t="str">
        <f ca="1">IF(AND(H341&lt;&gt;0,K341&lt;$C$4),IF(M341&lt;&gt;Inputs!$D$13,$C$4-K341,"-"),"-")</f>
        <v>-</v>
      </c>
      <c r="T341" s="6" t="str">
        <f>IF(M341=Inputs!$D$9,'Invoice Tracker'!P341-'Invoice Tracker'!K341,"-")</f>
        <v>-</v>
      </c>
      <c r="U341" s="5">
        <f ca="1">IF((M341&lt;&gt;Inputs!$D$13),IF($C$4&gt;'Invoice Tracker'!K341+Inputs!$G$22,1,0),0)</f>
        <v>1</v>
      </c>
      <c r="V341" s="14">
        <v>0</v>
      </c>
      <c r="W341" s="5">
        <f t="shared" ca="1" si="44"/>
        <v>1</v>
      </c>
      <c r="X341" s="1">
        <f ca="1">IF((M341&lt;&gt;Inputs!$D$13),IF($C$4&gt;'Invoice Tracker'!K341+Inputs!$G$23,1,0),0)</f>
        <v>1</v>
      </c>
      <c r="Y341" s="14">
        <v>0</v>
      </c>
      <c r="Z341" s="5">
        <f t="shared" ca="1" si="45"/>
        <v>1</v>
      </c>
      <c r="AA341" s="1">
        <f ca="1">IF((M341&lt;&gt;Inputs!$D$13),IF($C$4&gt;'Invoice Tracker'!K341+Inputs!$G$24,1,0),0)</f>
        <v>1</v>
      </c>
      <c r="AB341" s="14">
        <v>0</v>
      </c>
      <c r="AC341" s="5">
        <f t="shared" ca="1" si="46"/>
        <v>1</v>
      </c>
      <c r="AD341" s="1">
        <f ca="1">IF((M341&lt;&gt;Inputs!$D$13),IF($C$4&gt;'Invoice Tracker'!K341+Inputs!$G$25,1,0),0)</f>
        <v>1</v>
      </c>
      <c r="AE341" s="14">
        <v>0</v>
      </c>
      <c r="AF341" s="5">
        <f t="shared" ca="1" si="47"/>
        <v>1</v>
      </c>
      <c r="AG341" s="1">
        <f ca="1">IF((M341&lt;&gt;Inputs!$D$13),IF($C$4&gt;'Invoice Tracker'!K341+Inputs!$G$26,1,0),0)</f>
        <v>1</v>
      </c>
      <c r="AH341" s="14">
        <v>0</v>
      </c>
      <c r="AI341" s="5">
        <f t="shared" ca="1" si="48"/>
        <v>1</v>
      </c>
      <c r="AJ341" s="1">
        <f ca="1">IF((M341&lt;&gt;Inputs!$D$13),IF($C$4&gt;'Invoice Tracker'!K341+Inputs!$G$27,1,0),0)</f>
        <v>1</v>
      </c>
      <c r="AK341" s="14">
        <v>0</v>
      </c>
      <c r="AL341" s="5">
        <f t="shared" ca="1" si="49"/>
        <v>1</v>
      </c>
    </row>
    <row r="342" spans="2:38" x14ac:dyDescent="0.2">
      <c r="B342" s="31" t="s">
        <v>42</v>
      </c>
      <c r="C342" s="32" t="s">
        <v>240</v>
      </c>
      <c r="D342" s="33" t="s">
        <v>42</v>
      </c>
      <c r="E342" s="31" t="s">
        <v>42</v>
      </c>
      <c r="F342" s="31" t="s">
        <v>42</v>
      </c>
      <c r="G342" s="13">
        <v>0</v>
      </c>
      <c r="H342" s="13">
        <v>0</v>
      </c>
      <c r="I342" s="14" t="s">
        <v>7</v>
      </c>
      <c r="J342" s="15"/>
      <c r="K342" s="15"/>
      <c r="L342" s="4" t="str">
        <f>IF(H342&lt;&gt;0,IF(Q342&gt;0,IF($C$4&gt;K342,Inputs!$D$7,Inputs!$D$8),Inputs!$D$9),"-")</f>
        <v>-</v>
      </c>
      <c r="M342" s="4" t="str">
        <f>IF(H342&lt;&gt;0,IF(O342=0,Inputs!$D$11,IF(AND(O342&gt;0,O342&lt;Q342),Inputs!$D$12,Inputs!$D$13)),"-")</f>
        <v>-</v>
      </c>
      <c r="N342" s="14" t="s">
        <v>199</v>
      </c>
      <c r="O342" s="13">
        <v>0</v>
      </c>
      <c r="P342" s="13" t="s">
        <v>42</v>
      </c>
      <c r="Q342" s="2">
        <f t="shared" si="43"/>
        <v>0</v>
      </c>
      <c r="R342" s="6" t="str">
        <f>IF(H342&lt;&gt;0,IF(M342&lt;&gt;Inputs!$D$13,$C$4-J342,"-"),"-")</f>
        <v>-</v>
      </c>
      <c r="S342" s="6" t="str">
        <f ca="1">IF(AND(H342&lt;&gt;0,K342&lt;$C$4),IF(M342&lt;&gt;Inputs!$D$13,$C$4-K342,"-"),"-")</f>
        <v>-</v>
      </c>
      <c r="T342" s="6" t="str">
        <f>IF(M342=Inputs!$D$9,'Invoice Tracker'!P342-'Invoice Tracker'!K342,"-")</f>
        <v>-</v>
      </c>
      <c r="U342" s="5">
        <f ca="1">IF((M342&lt;&gt;Inputs!$D$13),IF($C$4&gt;'Invoice Tracker'!K342+Inputs!$G$22,1,0),0)</f>
        <v>1</v>
      </c>
      <c r="V342" s="14">
        <v>0</v>
      </c>
      <c r="W342" s="5">
        <f t="shared" ca="1" si="44"/>
        <v>1</v>
      </c>
      <c r="X342" s="1">
        <f ca="1">IF((M342&lt;&gt;Inputs!$D$13),IF($C$4&gt;'Invoice Tracker'!K342+Inputs!$G$23,1,0),0)</f>
        <v>1</v>
      </c>
      <c r="Y342" s="14">
        <v>0</v>
      </c>
      <c r="Z342" s="5">
        <f t="shared" ca="1" si="45"/>
        <v>1</v>
      </c>
      <c r="AA342" s="1">
        <f ca="1">IF((M342&lt;&gt;Inputs!$D$13),IF($C$4&gt;'Invoice Tracker'!K342+Inputs!$G$24,1,0),0)</f>
        <v>1</v>
      </c>
      <c r="AB342" s="14">
        <v>0</v>
      </c>
      <c r="AC342" s="5">
        <f t="shared" ca="1" si="46"/>
        <v>1</v>
      </c>
      <c r="AD342" s="1">
        <f ca="1">IF((M342&lt;&gt;Inputs!$D$13),IF($C$4&gt;'Invoice Tracker'!K342+Inputs!$G$25,1,0),0)</f>
        <v>1</v>
      </c>
      <c r="AE342" s="14">
        <v>0</v>
      </c>
      <c r="AF342" s="5">
        <f t="shared" ca="1" si="47"/>
        <v>1</v>
      </c>
      <c r="AG342" s="1">
        <f ca="1">IF((M342&lt;&gt;Inputs!$D$13),IF($C$4&gt;'Invoice Tracker'!K342+Inputs!$G$26,1,0),0)</f>
        <v>1</v>
      </c>
      <c r="AH342" s="14">
        <v>0</v>
      </c>
      <c r="AI342" s="5">
        <f t="shared" ca="1" si="48"/>
        <v>1</v>
      </c>
      <c r="AJ342" s="1">
        <f ca="1">IF((M342&lt;&gt;Inputs!$D$13),IF($C$4&gt;'Invoice Tracker'!K342+Inputs!$G$27,1,0),0)</f>
        <v>1</v>
      </c>
      <c r="AK342" s="14">
        <v>0</v>
      </c>
      <c r="AL342" s="5">
        <f t="shared" ca="1" si="49"/>
        <v>1</v>
      </c>
    </row>
    <row r="343" spans="2:38" x14ac:dyDescent="0.2">
      <c r="B343" s="31" t="s">
        <v>42</v>
      </c>
      <c r="C343" s="32" t="s">
        <v>240</v>
      </c>
      <c r="D343" s="33" t="s">
        <v>42</v>
      </c>
      <c r="E343" s="31" t="s">
        <v>42</v>
      </c>
      <c r="F343" s="31" t="s">
        <v>42</v>
      </c>
      <c r="G343" s="13">
        <v>0</v>
      </c>
      <c r="H343" s="13">
        <v>0</v>
      </c>
      <c r="I343" s="14" t="s">
        <v>7</v>
      </c>
      <c r="J343" s="15"/>
      <c r="K343" s="15"/>
      <c r="L343" s="4" t="str">
        <f>IF(H343&lt;&gt;0,IF(Q343&gt;0,IF($C$4&gt;K343,Inputs!$D$7,Inputs!$D$8),Inputs!$D$9),"-")</f>
        <v>-</v>
      </c>
      <c r="M343" s="4" t="str">
        <f>IF(H343&lt;&gt;0,IF(O343=0,Inputs!$D$11,IF(AND(O343&gt;0,O343&lt;Q343),Inputs!$D$12,Inputs!$D$13)),"-")</f>
        <v>-</v>
      </c>
      <c r="N343" s="14" t="s">
        <v>199</v>
      </c>
      <c r="O343" s="13">
        <v>0</v>
      </c>
      <c r="P343" s="13" t="s">
        <v>42</v>
      </c>
      <c r="Q343" s="2">
        <f t="shared" si="43"/>
        <v>0</v>
      </c>
      <c r="R343" s="6" t="str">
        <f>IF(H343&lt;&gt;0,IF(M343&lt;&gt;Inputs!$D$13,$C$4-J343,"-"),"-")</f>
        <v>-</v>
      </c>
      <c r="S343" s="6" t="str">
        <f ca="1">IF(AND(H343&lt;&gt;0,K343&lt;$C$4),IF(M343&lt;&gt;Inputs!$D$13,$C$4-K343,"-"),"-")</f>
        <v>-</v>
      </c>
      <c r="T343" s="6" t="str">
        <f>IF(M343=Inputs!$D$9,'Invoice Tracker'!P343-'Invoice Tracker'!K343,"-")</f>
        <v>-</v>
      </c>
      <c r="U343" s="5">
        <f ca="1">IF((M343&lt;&gt;Inputs!$D$13),IF($C$4&gt;'Invoice Tracker'!K343+Inputs!$G$22,1,0),0)</f>
        <v>1</v>
      </c>
      <c r="V343" s="14">
        <v>0</v>
      </c>
      <c r="W343" s="5">
        <f t="shared" ca="1" si="44"/>
        <v>1</v>
      </c>
      <c r="X343" s="1">
        <f ca="1">IF((M343&lt;&gt;Inputs!$D$13),IF($C$4&gt;'Invoice Tracker'!K343+Inputs!$G$23,1,0),0)</f>
        <v>1</v>
      </c>
      <c r="Y343" s="14">
        <v>0</v>
      </c>
      <c r="Z343" s="5">
        <f t="shared" ca="1" si="45"/>
        <v>1</v>
      </c>
      <c r="AA343" s="1">
        <f ca="1">IF((M343&lt;&gt;Inputs!$D$13),IF($C$4&gt;'Invoice Tracker'!K343+Inputs!$G$24,1,0),0)</f>
        <v>1</v>
      </c>
      <c r="AB343" s="14">
        <v>0</v>
      </c>
      <c r="AC343" s="5">
        <f t="shared" ca="1" si="46"/>
        <v>1</v>
      </c>
      <c r="AD343" s="1">
        <f ca="1">IF((M343&lt;&gt;Inputs!$D$13),IF($C$4&gt;'Invoice Tracker'!K343+Inputs!$G$25,1,0),0)</f>
        <v>1</v>
      </c>
      <c r="AE343" s="14">
        <v>0</v>
      </c>
      <c r="AF343" s="5">
        <f t="shared" ca="1" si="47"/>
        <v>1</v>
      </c>
      <c r="AG343" s="1">
        <f ca="1">IF((M343&lt;&gt;Inputs!$D$13),IF($C$4&gt;'Invoice Tracker'!K343+Inputs!$G$26,1,0),0)</f>
        <v>1</v>
      </c>
      <c r="AH343" s="14">
        <v>0</v>
      </c>
      <c r="AI343" s="5">
        <f t="shared" ca="1" si="48"/>
        <v>1</v>
      </c>
      <c r="AJ343" s="1">
        <f ca="1">IF((M343&lt;&gt;Inputs!$D$13),IF($C$4&gt;'Invoice Tracker'!K343+Inputs!$G$27,1,0),0)</f>
        <v>1</v>
      </c>
      <c r="AK343" s="14">
        <v>0</v>
      </c>
      <c r="AL343" s="5">
        <f t="shared" ca="1" si="49"/>
        <v>1</v>
      </c>
    </row>
    <row r="344" spans="2:38" x14ac:dyDescent="0.2">
      <c r="B344" s="31" t="s">
        <v>42</v>
      </c>
      <c r="C344" s="32" t="s">
        <v>240</v>
      </c>
      <c r="D344" s="33" t="s">
        <v>42</v>
      </c>
      <c r="E344" s="31" t="s">
        <v>42</v>
      </c>
      <c r="F344" s="31" t="s">
        <v>42</v>
      </c>
      <c r="G344" s="13">
        <v>0</v>
      </c>
      <c r="H344" s="13">
        <v>0</v>
      </c>
      <c r="I344" s="14" t="s">
        <v>7</v>
      </c>
      <c r="J344" s="15"/>
      <c r="K344" s="15"/>
      <c r="L344" s="4" t="str">
        <f>IF(H344&lt;&gt;0,IF(Q344&gt;0,IF($C$4&gt;K344,Inputs!$D$7,Inputs!$D$8),Inputs!$D$9),"-")</f>
        <v>-</v>
      </c>
      <c r="M344" s="4" t="str">
        <f>IF(H344&lt;&gt;0,IF(O344=0,Inputs!$D$11,IF(AND(O344&gt;0,O344&lt;Q344),Inputs!$D$12,Inputs!$D$13)),"-")</f>
        <v>-</v>
      </c>
      <c r="N344" s="14" t="s">
        <v>199</v>
      </c>
      <c r="O344" s="13">
        <v>0</v>
      </c>
      <c r="P344" s="13" t="s">
        <v>42</v>
      </c>
      <c r="Q344" s="2">
        <f t="shared" si="43"/>
        <v>0</v>
      </c>
      <c r="R344" s="6" t="str">
        <f>IF(H344&lt;&gt;0,IF(M344&lt;&gt;Inputs!$D$13,$C$4-J344,"-"),"-")</f>
        <v>-</v>
      </c>
      <c r="S344" s="6" t="str">
        <f ca="1">IF(AND(H344&lt;&gt;0,K344&lt;$C$4),IF(M344&lt;&gt;Inputs!$D$13,$C$4-K344,"-"),"-")</f>
        <v>-</v>
      </c>
      <c r="T344" s="6" t="str">
        <f>IF(M344=Inputs!$D$9,'Invoice Tracker'!P344-'Invoice Tracker'!K344,"-")</f>
        <v>-</v>
      </c>
      <c r="U344" s="5">
        <f ca="1">IF((M344&lt;&gt;Inputs!$D$13),IF($C$4&gt;'Invoice Tracker'!K344+Inputs!$G$22,1,0),0)</f>
        <v>1</v>
      </c>
      <c r="V344" s="14">
        <v>0</v>
      </c>
      <c r="W344" s="5">
        <f t="shared" ca="1" si="44"/>
        <v>1</v>
      </c>
      <c r="X344" s="1">
        <f ca="1">IF((M344&lt;&gt;Inputs!$D$13),IF($C$4&gt;'Invoice Tracker'!K344+Inputs!$G$23,1,0),0)</f>
        <v>1</v>
      </c>
      <c r="Y344" s="14">
        <v>0</v>
      </c>
      <c r="Z344" s="5">
        <f t="shared" ca="1" si="45"/>
        <v>1</v>
      </c>
      <c r="AA344" s="1">
        <f ca="1">IF((M344&lt;&gt;Inputs!$D$13),IF($C$4&gt;'Invoice Tracker'!K344+Inputs!$G$24,1,0),0)</f>
        <v>1</v>
      </c>
      <c r="AB344" s="14">
        <v>0</v>
      </c>
      <c r="AC344" s="5">
        <f t="shared" ca="1" si="46"/>
        <v>1</v>
      </c>
      <c r="AD344" s="1">
        <f ca="1">IF((M344&lt;&gt;Inputs!$D$13),IF($C$4&gt;'Invoice Tracker'!K344+Inputs!$G$25,1,0),0)</f>
        <v>1</v>
      </c>
      <c r="AE344" s="14">
        <v>0</v>
      </c>
      <c r="AF344" s="5">
        <f t="shared" ca="1" si="47"/>
        <v>1</v>
      </c>
      <c r="AG344" s="1">
        <f ca="1">IF((M344&lt;&gt;Inputs!$D$13),IF($C$4&gt;'Invoice Tracker'!K344+Inputs!$G$26,1,0),0)</f>
        <v>1</v>
      </c>
      <c r="AH344" s="14">
        <v>0</v>
      </c>
      <c r="AI344" s="5">
        <f t="shared" ca="1" si="48"/>
        <v>1</v>
      </c>
      <c r="AJ344" s="1">
        <f ca="1">IF((M344&lt;&gt;Inputs!$D$13),IF($C$4&gt;'Invoice Tracker'!K344+Inputs!$G$27,1,0),0)</f>
        <v>1</v>
      </c>
      <c r="AK344" s="14">
        <v>0</v>
      </c>
      <c r="AL344" s="5">
        <f t="shared" ca="1" si="49"/>
        <v>1</v>
      </c>
    </row>
    <row r="345" spans="2:38" x14ac:dyDescent="0.2">
      <c r="B345" s="31" t="s">
        <v>42</v>
      </c>
      <c r="C345" s="32" t="s">
        <v>240</v>
      </c>
      <c r="D345" s="33" t="s">
        <v>42</v>
      </c>
      <c r="E345" s="31" t="s">
        <v>42</v>
      </c>
      <c r="F345" s="31" t="s">
        <v>42</v>
      </c>
      <c r="G345" s="13">
        <v>0</v>
      </c>
      <c r="H345" s="13">
        <v>0</v>
      </c>
      <c r="I345" s="14" t="s">
        <v>7</v>
      </c>
      <c r="J345" s="15"/>
      <c r="K345" s="15"/>
      <c r="L345" s="4" t="str">
        <f>IF(H345&lt;&gt;0,IF(Q345&gt;0,IF($C$4&gt;K345,Inputs!$D$7,Inputs!$D$8),Inputs!$D$9),"-")</f>
        <v>-</v>
      </c>
      <c r="M345" s="4" t="str">
        <f>IF(H345&lt;&gt;0,IF(O345=0,Inputs!$D$11,IF(AND(O345&gt;0,O345&lt;Q345),Inputs!$D$12,Inputs!$D$13)),"-")</f>
        <v>-</v>
      </c>
      <c r="N345" s="14" t="s">
        <v>199</v>
      </c>
      <c r="O345" s="13">
        <v>0</v>
      </c>
      <c r="P345" s="13" t="s">
        <v>42</v>
      </c>
      <c r="Q345" s="2">
        <f t="shared" si="43"/>
        <v>0</v>
      </c>
      <c r="R345" s="6" t="str">
        <f>IF(H345&lt;&gt;0,IF(M345&lt;&gt;Inputs!$D$13,$C$4-J345,"-"),"-")</f>
        <v>-</v>
      </c>
      <c r="S345" s="6" t="str">
        <f ca="1">IF(AND(H345&lt;&gt;0,K345&lt;$C$4),IF(M345&lt;&gt;Inputs!$D$13,$C$4-K345,"-"),"-")</f>
        <v>-</v>
      </c>
      <c r="T345" s="6" t="str">
        <f>IF(M345=Inputs!$D$9,'Invoice Tracker'!P345-'Invoice Tracker'!K345,"-")</f>
        <v>-</v>
      </c>
      <c r="U345" s="5">
        <f ca="1">IF((M345&lt;&gt;Inputs!$D$13),IF($C$4&gt;'Invoice Tracker'!K345+Inputs!$G$22,1,0),0)</f>
        <v>1</v>
      </c>
      <c r="V345" s="14">
        <v>0</v>
      </c>
      <c r="W345" s="5">
        <f t="shared" ca="1" si="44"/>
        <v>1</v>
      </c>
      <c r="X345" s="1">
        <f ca="1">IF((M345&lt;&gt;Inputs!$D$13),IF($C$4&gt;'Invoice Tracker'!K345+Inputs!$G$23,1,0),0)</f>
        <v>1</v>
      </c>
      <c r="Y345" s="14">
        <v>0</v>
      </c>
      <c r="Z345" s="5">
        <f t="shared" ca="1" si="45"/>
        <v>1</v>
      </c>
      <c r="AA345" s="1">
        <f ca="1">IF((M345&lt;&gt;Inputs!$D$13),IF($C$4&gt;'Invoice Tracker'!K345+Inputs!$G$24,1,0),0)</f>
        <v>1</v>
      </c>
      <c r="AB345" s="14">
        <v>0</v>
      </c>
      <c r="AC345" s="5">
        <f t="shared" ca="1" si="46"/>
        <v>1</v>
      </c>
      <c r="AD345" s="1">
        <f ca="1">IF((M345&lt;&gt;Inputs!$D$13),IF($C$4&gt;'Invoice Tracker'!K345+Inputs!$G$25,1,0),0)</f>
        <v>1</v>
      </c>
      <c r="AE345" s="14">
        <v>0</v>
      </c>
      <c r="AF345" s="5">
        <f t="shared" ca="1" si="47"/>
        <v>1</v>
      </c>
      <c r="AG345" s="1">
        <f ca="1">IF((M345&lt;&gt;Inputs!$D$13),IF($C$4&gt;'Invoice Tracker'!K345+Inputs!$G$26,1,0),0)</f>
        <v>1</v>
      </c>
      <c r="AH345" s="14">
        <v>0</v>
      </c>
      <c r="AI345" s="5">
        <f t="shared" ca="1" si="48"/>
        <v>1</v>
      </c>
      <c r="AJ345" s="1">
        <f ca="1">IF((M345&lt;&gt;Inputs!$D$13),IF($C$4&gt;'Invoice Tracker'!K345+Inputs!$G$27,1,0),0)</f>
        <v>1</v>
      </c>
      <c r="AK345" s="14">
        <v>0</v>
      </c>
      <c r="AL345" s="5">
        <f t="shared" ca="1" si="49"/>
        <v>1</v>
      </c>
    </row>
    <row r="346" spans="2:38" x14ac:dyDescent="0.2">
      <c r="B346" s="31" t="s">
        <v>42</v>
      </c>
      <c r="C346" s="32" t="s">
        <v>240</v>
      </c>
      <c r="D346" s="33" t="s">
        <v>42</v>
      </c>
      <c r="E346" s="31" t="s">
        <v>42</v>
      </c>
      <c r="F346" s="31" t="s">
        <v>42</v>
      </c>
      <c r="G346" s="13">
        <v>0</v>
      </c>
      <c r="H346" s="13">
        <v>0</v>
      </c>
      <c r="I346" s="14" t="s">
        <v>7</v>
      </c>
      <c r="J346" s="15"/>
      <c r="K346" s="15"/>
      <c r="L346" s="4" t="str">
        <f>IF(H346&lt;&gt;0,IF(Q346&gt;0,IF($C$4&gt;K346,Inputs!$D$7,Inputs!$D$8),Inputs!$D$9),"-")</f>
        <v>-</v>
      </c>
      <c r="M346" s="4" t="str">
        <f>IF(H346&lt;&gt;0,IF(O346=0,Inputs!$D$11,IF(AND(O346&gt;0,O346&lt;Q346),Inputs!$D$12,Inputs!$D$13)),"-")</f>
        <v>-</v>
      </c>
      <c r="N346" s="14" t="s">
        <v>199</v>
      </c>
      <c r="O346" s="13">
        <v>0</v>
      </c>
      <c r="P346" s="13" t="s">
        <v>42</v>
      </c>
      <c r="Q346" s="2">
        <f t="shared" si="43"/>
        <v>0</v>
      </c>
      <c r="R346" s="6" t="str">
        <f>IF(H346&lt;&gt;0,IF(M346&lt;&gt;Inputs!$D$13,$C$4-J346,"-"),"-")</f>
        <v>-</v>
      </c>
      <c r="S346" s="6" t="str">
        <f ca="1">IF(AND(H346&lt;&gt;0,K346&lt;$C$4),IF(M346&lt;&gt;Inputs!$D$13,$C$4-K346,"-"),"-")</f>
        <v>-</v>
      </c>
      <c r="T346" s="6" t="str">
        <f>IF(M346=Inputs!$D$9,'Invoice Tracker'!P346-'Invoice Tracker'!K346,"-")</f>
        <v>-</v>
      </c>
      <c r="U346" s="5">
        <f ca="1">IF((M346&lt;&gt;Inputs!$D$13),IF($C$4&gt;'Invoice Tracker'!K346+Inputs!$G$22,1,0),0)</f>
        <v>1</v>
      </c>
      <c r="V346" s="14">
        <v>0</v>
      </c>
      <c r="W346" s="5">
        <f t="shared" ca="1" si="44"/>
        <v>1</v>
      </c>
      <c r="X346" s="1">
        <f ca="1">IF((M346&lt;&gt;Inputs!$D$13),IF($C$4&gt;'Invoice Tracker'!K346+Inputs!$G$23,1,0),0)</f>
        <v>1</v>
      </c>
      <c r="Y346" s="14">
        <v>0</v>
      </c>
      <c r="Z346" s="5">
        <f t="shared" ca="1" si="45"/>
        <v>1</v>
      </c>
      <c r="AA346" s="1">
        <f ca="1">IF((M346&lt;&gt;Inputs!$D$13),IF($C$4&gt;'Invoice Tracker'!K346+Inputs!$G$24,1,0),0)</f>
        <v>1</v>
      </c>
      <c r="AB346" s="14">
        <v>0</v>
      </c>
      <c r="AC346" s="5">
        <f t="shared" ca="1" si="46"/>
        <v>1</v>
      </c>
      <c r="AD346" s="1">
        <f ca="1">IF((M346&lt;&gt;Inputs!$D$13),IF($C$4&gt;'Invoice Tracker'!K346+Inputs!$G$25,1,0),0)</f>
        <v>1</v>
      </c>
      <c r="AE346" s="14">
        <v>0</v>
      </c>
      <c r="AF346" s="5">
        <f t="shared" ca="1" si="47"/>
        <v>1</v>
      </c>
      <c r="AG346" s="1">
        <f ca="1">IF((M346&lt;&gt;Inputs!$D$13),IF($C$4&gt;'Invoice Tracker'!K346+Inputs!$G$26,1,0),0)</f>
        <v>1</v>
      </c>
      <c r="AH346" s="14">
        <v>0</v>
      </c>
      <c r="AI346" s="5">
        <f t="shared" ca="1" si="48"/>
        <v>1</v>
      </c>
      <c r="AJ346" s="1">
        <f ca="1">IF((M346&lt;&gt;Inputs!$D$13),IF($C$4&gt;'Invoice Tracker'!K346+Inputs!$G$27,1,0),0)</f>
        <v>1</v>
      </c>
      <c r="AK346" s="14">
        <v>0</v>
      </c>
      <c r="AL346" s="5">
        <f t="shared" ca="1" si="49"/>
        <v>1</v>
      </c>
    </row>
    <row r="347" spans="2:38" x14ac:dyDescent="0.2">
      <c r="B347" s="31" t="s">
        <v>42</v>
      </c>
      <c r="C347" s="32" t="s">
        <v>240</v>
      </c>
      <c r="D347" s="33" t="s">
        <v>42</v>
      </c>
      <c r="E347" s="31" t="s">
        <v>42</v>
      </c>
      <c r="F347" s="31" t="s">
        <v>42</v>
      </c>
      <c r="G347" s="13">
        <v>0</v>
      </c>
      <c r="H347" s="13">
        <v>0</v>
      </c>
      <c r="I347" s="14" t="s">
        <v>7</v>
      </c>
      <c r="J347" s="15"/>
      <c r="K347" s="15"/>
      <c r="L347" s="4" t="str">
        <f>IF(H347&lt;&gt;0,IF(Q347&gt;0,IF($C$4&gt;K347,Inputs!$D$7,Inputs!$D$8),Inputs!$D$9),"-")</f>
        <v>-</v>
      </c>
      <c r="M347" s="4" t="str">
        <f>IF(H347&lt;&gt;0,IF(O347=0,Inputs!$D$11,IF(AND(O347&gt;0,O347&lt;Q347),Inputs!$D$12,Inputs!$D$13)),"-")</f>
        <v>-</v>
      </c>
      <c r="N347" s="14" t="s">
        <v>199</v>
      </c>
      <c r="O347" s="13">
        <v>0</v>
      </c>
      <c r="P347" s="13" t="s">
        <v>42</v>
      </c>
      <c r="Q347" s="2">
        <f t="shared" si="43"/>
        <v>0</v>
      </c>
      <c r="R347" s="6" t="str">
        <f>IF(H347&lt;&gt;0,IF(M347&lt;&gt;Inputs!$D$13,$C$4-J347,"-"),"-")</f>
        <v>-</v>
      </c>
      <c r="S347" s="6" t="str">
        <f ca="1">IF(AND(H347&lt;&gt;0,K347&lt;$C$4),IF(M347&lt;&gt;Inputs!$D$13,$C$4-K347,"-"),"-")</f>
        <v>-</v>
      </c>
      <c r="T347" s="6" t="str">
        <f>IF(M347=Inputs!$D$9,'Invoice Tracker'!P347-'Invoice Tracker'!K347,"-")</f>
        <v>-</v>
      </c>
      <c r="U347" s="5">
        <f ca="1">IF((M347&lt;&gt;Inputs!$D$13),IF($C$4&gt;'Invoice Tracker'!K347+Inputs!$G$22,1,0),0)</f>
        <v>1</v>
      </c>
      <c r="V347" s="14">
        <v>0</v>
      </c>
      <c r="W347" s="5">
        <f t="shared" ca="1" si="44"/>
        <v>1</v>
      </c>
      <c r="X347" s="1">
        <f ca="1">IF((M347&lt;&gt;Inputs!$D$13),IF($C$4&gt;'Invoice Tracker'!K347+Inputs!$G$23,1,0),0)</f>
        <v>1</v>
      </c>
      <c r="Y347" s="14">
        <v>0</v>
      </c>
      <c r="Z347" s="5">
        <f t="shared" ca="1" si="45"/>
        <v>1</v>
      </c>
      <c r="AA347" s="1">
        <f ca="1">IF((M347&lt;&gt;Inputs!$D$13),IF($C$4&gt;'Invoice Tracker'!K347+Inputs!$G$24,1,0),0)</f>
        <v>1</v>
      </c>
      <c r="AB347" s="14">
        <v>0</v>
      </c>
      <c r="AC347" s="5">
        <f t="shared" ca="1" si="46"/>
        <v>1</v>
      </c>
      <c r="AD347" s="1">
        <f ca="1">IF((M347&lt;&gt;Inputs!$D$13),IF($C$4&gt;'Invoice Tracker'!K347+Inputs!$G$25,1,0),0)</f>
        <v>1</v>
      </c>
      <c r="AE347" s="14">
        <v>0</v>
      </c>
      <c r="AF347" s="5">
        <f t="shared" ca="1" si="47"/>
        <v>1</v>
      </c>
      <c r="AG347" s="1">
        <f ca="1">IF((M347&lt;&gt;Inputs!$D$13),IF($C$4&gt;'Invoice Tracker'!K347+Inputs!$G$26,1,0),0)</f>
        <v>1</v>
      </c>
      <c r="AH347" s="14">
        <v>0</v>
      </c>
      <c r="AI347" s="5">
        <f t="shared" ca="1" si="48"/>
        <v>1</v>
      </c>
      <c r="AJ347" s="1">
        <f ca="1">IF((M347&lt;&gt;Inputs!$D$13),IF($C$4&gt;'Invoice Tracker'!K347+Inputs!$G$27,1,0),0)</f>
        <v>1</v>
      </c>
      <c r="AK347" s="14">
        <v>0</v>
      </c>
      <c r="AL347" s="5">
        <f t="shared" ca="1" si="49"/>
        <v>1</v>
      </c>
    </row>
    <row r="348" spans="2:38" x14ac:dyDescent="0.2">
      <c r="B348" s="31" t="s">
        <v>42</v>
      </c>
      <c r="C348" s="32" t="s">
        <v>240</v>
      </c>
      <c r="D348" s="33" t="s">
        <v>42</v>
      </c>
      <c r="E348" s="31" t="s">
        <v>42</v>
      </c>
      <c r="F348" s="31" t="s">
        <v>42</v>
      </c>
      <c r="G348" s="13">
        <v>0</v>
      </c>
      <c r="H348" s="13">
        <v>0</v>
      </c>
      <c r="I348" s="14" t="s">
        <v>7</v>
      </c>
      <c r="J348" s="15"/>
      <c r="K348" s="15"/>
      <c r="L348" s="4" t="str">
        <f>IF(H348&lt;&gt;0,IF(Q348&gt;0,IF($C$4&gt;K348,Inputs!$D$7,Inputs!$D$8),Inputs!$D$9),"-")</f>
        <v>-</v>
      </c>
      <c r="M348" s="4" t="str">
        <f>IF(H348&lt;&gt;0,IF(O348=0,Inputs!$D$11,IF(AND(O348&gt;0,O348&lt;Q348),Inputs!$D$12,Inputs!$D$13)),"-")</f>
        <v>-</v>
      </c>
      <c r="N348" s="14" t="s">
        <v>199</v>
      </c>
      <c r="O348" s="13">
        <v>0</v>
      </c>
      <c r="P348" s="13" t="s">
        <v>42</v>
      </c>
      <c r="Q348" s="2">
        <f t="shared" si="43"/>
        <v>0</v>
      </c>
      <c r="R348" s="6" t="str">
        <f>IF(H348&lt;&gt;0,IF(M348&lt;&gt;Inputs!$D$13,$C$4-J348,"-"),"-")</f>
        <v>-</v>
      </c>
      <c r="S348" s="6" t="str">
        <f ca="1">IF(AND(H348&lt;&gt;0,K348&lt;$C$4),IF(M348&lt;&gt;Inputs!$D$13,$C$4-K348,"-"),"-")</f>
        <v>-</v>
      </c>
      <c r="T348" s="6" t="str">
        <f>IF(M348=Inputs!$D$9,'Invoice Tracker'!P348-'Invoice Tracker'!K348,"-")</f>
        <v>-</v>
      </c>
      <c r="U348" s="5">
        <f ca="1">IF((M348&lt;&gt;Inputs!$D$13),IF($C$4&gt;'Invoice Tracker'!K348+Inputs!$G$22,1,0),0)</f>
        <v>1</v>
      </c>
      <c r="V348" s="14">
        <v>0</v>
      </c>
      <c r="W348" s="5">
        <f t="shared" ca="1" si="44"/>
        <v>1</v>
      </c>
      <c r="X348" s="1">
        <f ca="1">IF((M348&lt;&gt;Inputs!$D$13),IF($C$4&gt;'Invoice Tracker'!K348+Inputs!$G$23,1,0),0)</f>
        <v>1</v>
      </c>
      <c r="Y348" s="14">
        <v>0</v>
      </c>
      <c r="Z348" s="5">
        <f t="shared" ca="1" si="45"/>
        <v>1</v>
      </c>
      <c r="AA348" s="1">
        <f ca="1">IF((M348&lt;&gt;Inputs!$D$13),IF($C$4&gt;'Invoice Tracker'!K348+Inputs!$G$24,1,0),0)</f>
        <v>1</v>
      </c>
      <c r="AB348" s="14">
        <v>0</v>
      </c>
      <c r="AC348" s="5">
        <f t="shared" ca="1" si="46"/>
        <v>1</v>
      </c>
      <c r="AD348" s="1">
        <f ca="1">IF((M348&lt;&gt;Inputs!$D$13),IF($C$4&gt;'Invoice Tracker'!K348+Inputs!$G$25,1,0),0)</f>
        <v>1</v>
      </c>
      <c r="AE348" s="14">
        <v>0</v>
      </c>
      <c r="AF348" s="5">
        <f t="shared" ca="1" si="47"/>
        <v>1</v>
      </c>
      <c r="AG348" s="1">
        <f ca="1">IF((M348&lt;&gt;Inputs!$D$13),IF($C$4&gt;'Invoice Tracker'!K348+Inputs!$G$26,1,0),0)</f>
        <v>1</v>
      </c>
      <c r="AH348" s="14">
        <v>0</v>
      </c>
      <c r="AI348" s="5">
        <f t="shared" ca="1" si="48"/>
        <v>1</v>
      </c>
      <c r="AJ348" s="1">
        <f ca="1">IF((M348&lt;&gt;Inputs!$D$13),IF($C$4&gt;'Invoice Tracker'!K348+Inputs!$G$27,1,0),0)</f>
        <v>1</v>
      </c>
      <c r="AK348" s="14">
        <v>0</v>
      </c>
      <c r="AL348" s="5">
        <f t="shared" ca="1" si="49"/>
        <v>1</v>
      </c>
    </row>
    <row r="349" spans="2:38" x14ac:dyDescent="0.2">
      <c r="B349" s="31" t="s">
        <v>42</v>
      </c>
      <c r="C349" s="32" t="s">
        <v>240</v>
      </c>
      <c r="D349" s="33" t="s">
        <v>42</v>
      </c>
      <c r="E349" s="31" t="s">
        <v>42</v>
      </c>
      <c r="F349" s="31" t="s">
        <v>42</v>
      </c>
      <c r="G349" s="13">
        <v>0</v>
      </c>
      <c r="H349" s="13">
        <v>0</v>
      </c>
      <c r="I349" s="14" t="s">
        <v>7</v>
      </c>
      <c r="J349" s="15"/>
      <c r="K349" s="15"/>
      <c r="L349" s="4" t="str">
        <f>IF(H349&lt;&gt;0,IF(Q349&gt;0,IF($C$4&gt;K349,Inputs!$D$7,Inputs!$D$8),Inputs!$D$9),"-")</f>
        <v>-</v>
      </c>
      <c r="M349" s="4" t="str">
        <f>IF(H349&lt;&gt;0,IF(O349=0,Inputs!$D$11,IF(AND(O349&gt;0,O349&lt;Q349),Inputs!$D$12,Inputs!$D$13)),"-")</f>
        <v>-</v>
      </c>
      <c r="N349" s="14" t="s">
        <v>199</v>
      </c>
      <c r="O349" s="13">
        <v>0</v>
      </c>
      <c r="P349" s="13" t="s">
        <v>42</v>
      </c>
      <c r="Q349" s="2">
        <f t="shared" si="43"/>
        <v>0</v>
      </c>
      <c r="R349" s="6" t="str">
        <f>IF(H349&lt;&gt;0,IF(M349&lt;&gt;Inputs!$D$13,$C$4-J349,"-"),"-")</f>
        <v>-</v>
      </c>
      <c r="S349" s="6" t="str">
        <f ca="1">IF(AND(H349&lt;&gt;0,K349&lt;$C$4),IF(M349&lt;&gt;Inputs!$D$13,$C$4-K349,"-"),"-")</f>
        <v>-</v>
      </c>
      <c r="T349" s="6" t="str">
        <f>IF(M349=Inputs!$D$9,'Invoice Tracker'!P349-'Invoice Tracker'!K349,"-")</f>
        <v>-</v>
      </c>
      <c r="U349" s="5">
        <f ca="1">IF((M349&lt;&gt;Inputs!$D$13),IF($C$4&gt;'Invoice Tracker'!K349+Inputs!$G$22,1,0),0)</f>
        <v>1</v>
      </c>
      <c r="V349" s="14">
        <v>0</v>
      </c>
      <c r="W349" s="5">
        <f t="shared" ca="1" si="44"/>
        <v>1</v>
      </c>
      <c r="X349" s="1">
        <f ca="1">IF((M349&lt;&gt;Inputs!$D$13),IF($C$4&gt;'Invoice Tracker'!K349+Inputs!$G$23,1,0),0)</f>
        <v>1</v>
      </c>
      <c r="Y349" s="14">
        <v>0</v>
      </c>
      <c r="Z349" s="5">
        <f t="shared" ca="1" si="45"/>
        <v>1</v>
      </c>
      <c r="AA349" s="1">
        <f ca="1">IF((M349&lt;&gt;Inputs!$D$13),IF($C$4&gt;'Invoice Tracker'!K349+Inputs!$G$24,1,0),0)</f>
        <v>1</v>
      </c>
      <c r="AB349" s="14">
        <v>0</v>
      </c>
      <c r="AC349" s="5">
        <f t="shared" ca="1" si="46"/>
        <v>1</v>
      </c>
      <c r="AD349" s="1">
        <f ca="1">IF((M349&lt;&gt;Inputs!$D$13),IF($C$4&gt;'Invoice Tracker'!K349+Inputs!$G$25,1,0),0)</f>
        <v>1</v>
      </c>
      <c r="AE349" s="14">
        <v>0</v>
      </c>
      <c r="AF349" s="5">
        <f t="shared" ca="1" si="47"/>
        <v>1</v>
      </c>
      <c r="AG349" s="1">
        <f ca="1">IF((M349&lt;&gt;Inputs!$D$13),IF($C$4&gt;'Invoice Tracker'!K349+Inputs!$G$26,1,0),0)</f>
        <v>1</v>
      </c>
      <c r="AH349" s="14">
        <v>0</v>
      </c>
      <c r="AI349" s="5">
        <f t="shared" ca="1" si="48"/>
        <v>1</v>
      </c>
      <c r="AJ349" s="1">
        <f ca="1">IF((M349&lt;&gt;Inputs!$D$13),IF($C$4&gt;'Invoice Tracker'!K349+Inputs!$G$27,1,0),0)</f>
        <v>1</v>
      </c>
      <c r="AK349" s="14">
        <v>0</v>
      </c>
      <c r="AL349" s="5">
        <f t="shared" ca="1" si="49"/>
        <v>1</v>
      </c>
    </row>
    <row r="350" spans="2:38" x14ac:dyDescent="0.2">
      <c r="B350" s="31" t="s">
        <v>42</v>
      </c>
      <c r="C350" s="32" t="s">
        <v>240</v>
      </c>
      <c r="D350" s="33" t="s">
        <v>42</v>
      </c>
      <c r="E350" s="31" t="s">
        <v>42</v>
      </c>
      <c r="F350" s="31" t="s">
        <v>42</v>
      </c>
      <c r="G350" s="13">
        <v>0</v>
      </c>
      <c r="H350" s="13">
        <v>0</v>
      </c>
      <c r="I350" s="14" t="s">
        <v>7</v>
      </c>
      <c r="J350" s="15"/>
      <c r="K350" s="15"/>
      <c r="L350" s="4" t="str">
        <f>IF(H350&lt;&gt;0,IF(Q350&gt;0,IF($C$4&gt;K350,Inputs!$D$7,Inputs!$D$8),Inputs!$D$9),"-")</f>
        <v>-</v>
      </c>
      <c r="M350" s="4" t="str">
        <f>IF(H350&lt;&gt;0,IF(O350=0,Inputs!$D$11,IF(AND(O350&gt;0,O350&lt;Q350),Inputs!$D$12,Inputs!$D$13)),"-")</f>
        <v>-</v>
      </c>
      <c r="N350" s="14" t="s">
        <v>199</v>
      </c>
      <c r="O350" s="13">
        <v>0</v>
      </c>
      <c r="P350" s="13" t="s">
        <v>42</v>
      </c>
      <c r="Q350" s="2">
        <f t="shared" si="43"/>
        <v>0</v>
      </c>
      <c r="R350" s="6" t="str">
        <f>IF(H350&lt;&gt;0,IF(M350&lt;&gt;Inputs!$D$13,$C$4-J350,"-"),"-")</f>
        <v>-</v>
      </c>
      <c r="S350" s="6" t="str">
        <f ca="1">IF(AND(H350&lt;&gt;0,K350&lt;$C$4),IF(M350&lt;&gt;Inputs!$D$13,$C$4-K350,"-"),"-")</f>
        <v>-</v>
      </c>
      <c r="T350" s="6" t="str">
        <f>IF(M350=Inputs!$D$9,'Invoice Tracker'!P350-'Invoice Tracker'!K350,"-")</f>
        <v>-</v>
      </c>
      <c r="U350" s="5">
        <f ca="1">IF((M350&lt;&gt;Inputs!$D$13),IF($C$4&gt;'Invoice Tracker'!K350+Inputs!$G$22,1,0),0)</f>
        <v>1</v>
      </c>
      <c r="V350" s="14">
        <v>0</v>
      </c>
      <c r="W350" s="5">
        <f t="shared" ca="1" si="44"/>
        <v>1</v>
      </c>
      <c r="X350" s="1">
        <f ca="1">IF((M350&lt;&gt;Inputs!$D$13),IF($C$4&gt;'Invoice Tracker'!K350+Inputs!$G$23,1,0),0)</f>
        <v>1</v>
      </c>
      <c r="Y350" s="14">
        <v>0</v>
      </c>
      <c r="Z350" s="5">
        <f t="shared" ca="1" si="45"/>
        <v>1</v>
      </c>
      <c r="AA350" s="1">
        <f ca="1">IF((M350&lt;&gt;Inputs!$D$13),IF($C$4&gt;'Invoice Tracker'!K350+Inputs!$G$24,1,0),0)</f>
        <v>1</v>
      </c>
      <c r="AB350" s="14">
        <v>0</v>
      </c>
      <c r="AC350" s="5">
        <f t="shared" ca="1" si="46"/>
        <v>1</v>
      </c>
      <c r="AD350" s="1">
        <f ca="1">IF((M350&lt;&gt;Inputs!$D$13),IF($C$4&gt;'Invoice Tracker'!K350+Inputs!$G$25,1,0),0)</f>
        <v>1</v>
      </c>
      <c r="AE350" s="14">
        <v>0</v>
      </c>
      <c r="AF350" s="5">
        <f t="shared" ca="1" si="47"/>
        <v>1</v>
      </c>
      <c r="AG350" s="1">
        <f ca="1">IF((M350&lt;&gt;Inputs!$D$13),IF($C$4&gt;'Invoice Tracker'!K350+Inputs!$G$26,1,0),0)</f>
        <v>1</v>
      </c>
      <c r="AH350" s="14">
        <v>0</v>
      </c>
      <c r="AI350" s="5">
        <f t="shared" ca="1" si="48"/>
        <v>1</v>
      </c>
      <c r="AJ350" s="1">
        <f ca="1">IF((M350&lt;&gt;Inputs!$D$13),IF($C$4&gt;'Invoice Tracker'!K350+Inputs!$G$27,1,0),0)</f>
        <v>1</v>
      </c>
      <c r="AK350" s="14">
        <v>0</v>
      </c>
      <c r="AL350" s="5">
        <f t="shared" ca="1" si="49"/>
        <v>1</v>
      </c>
    </row>
    <row r="351" spans="2:38" x14ac:dyDescent="0.2">
      <c r="B351" s="31" t="s">
        <v>42</v>
      </c>
      <c r="C351" s="32" t="s">
        <v>240</v>
      </c>
      <c r="D351" s="33" t="s">
        <v>42</v>
      </c>
      <c r="E351" s="31" t="s">
        <v>42</v>
      </c>
      <c r="F351" s="31" t="s">
        <v>42</v>
      </c>
      <c r="G351" s="13">
        <v>0</v>
      </c>
      <c r="H351" s="13">
        <v>0</v>
      </c>
      <c r="I351" s="14" t="s">
        <v>7</v>
      </c>
      <c r="J351" s="15"/>
      <c r="K351" s="15"/>
      <c r="L351" s="4" t="str">
        <f>IF(H351&lt;&gt;0,IF(Q351&gt;0,IF($C$4&gt;K351,Inputs!$D$7,Inputs!$D$8),Inputs!$D$9),"-")</f>
        <v>-</v>
      </c>
      <c r="M351" s="4" t="str">
        <f>IF(H351&lt;&gt;0,IF(O351=0,Inputs!$D$11,IF(AND(O351&gt;0,O351&lt;Q351),Inputs!$D$12,Inputs!$D$13)),"-")</f>
        <v>-</v>
      </c>
      <c r="N351" s="14" t="s">
        <v>199</v>
      </c>
      <c r="O351" s="13">
        <v>0</v>
      </c>
      <c r="P351" s="13" t="s">
        <v>42</v>
      </c>
      <c r="Q351" s="2">
        <f t="shared" si="43"/>
        <v>0</v>
      </c>
      <c r="R351" s="6" t="str">
        <f>IF(H351&lt;&gt;0,IF(M351&lt;&gt;Inputs!$D$13,$C$4-J351,"-"),"-")</f>
        <v>-</v>
      </c>
      <c r="S351" s="6" t="str">
        <f ca="1">IF(AND(H351&lt;&gt;0,K351&lt;$C$4),IF(M351&lt;&gt;Inputs!$D$13,$C$4-K351,"-"),"-")</f>
        <v>-</v>
      </c>
      <c r="T351" s="6" t="str">
        <f>IF(M351=Inputs!$D$9,'Invoice Tracker'!P351-'Invoice Tracker'!K351,"-")</f>
        <v>-</v>
      </c>
      <c r="U351" s="5">
        <f ca="1">IF((M351&lt;&gt;Inputs!$D$13),IF($C$4&gt;'Invoice Tracker'!K351+Inputs!$G$22,1,0),0)</f>
        <v>1</v>
      </c>
      <c r="V351" s="14">
        <v>0</v>
      </c>
      <c r="W351" s="5">
        <f t="shared" ca="1" si="44"/>
        <v>1</v>
      </c>
      <c r="X351" s="1">
        <f ca="1">IF((M351&lt;&gt;Inputs!$D$13),IF($C$4&gt;'Invoice Tracker'!K351+Inputs!$G$23,1,0),0)</f>
        <v>1</v>
      </c>
      <c r="Y351" s="14">
        <v>0</v>
      </c>
      <c r="Z351" s="5">
        <f t="shared" ca="1" si="45"/>
        <v>1</v>
      </c>
      <c r="AA351" s="1">
        <f ca="1">IF((M351&lt;&gt;Inputs!$D$13),IF($C$4&gt;'Invoice Tracker'!K351+Inputs!$G$24,1,0),0)</f>
        <v>1</v>
      </c>
      <c r="AB351" s="14">
        <v>0</v>
      </c>
      <c r="AC351" s="5">
        <f t="shared" ca="1" si="46"/>
        <v>1</v>
      </c>
      <c r="AD351" s="1">
        <f ca="1">IF((M351&lt;&gt;Inputs!$D$13),IF($C$4&gt;'Invoice Tracker'!K351+Inputs!$G$25,1,0),0)</f>
        <v>1</v>
      </c>
      <c r="AE351" s="14">
        <v>0</v>
      </c>
      <c r="AF351" s="5">
        <f t="shared" ca="1" si="47"/>
        <v>1</v>
      </c>
      <c r="AG351" s="1">
        <f ca="1">IF((M351&lt;&gt;Inputs!$D$13),IF($C$4&gt;'Invoice Tracker'!K351+Inputs!$G$26,1,0),0)</f>
        <v>1</v>
      </c>
      <c r="AH351" s="14">
        <v>0</v>
      </c>
      <c r="AI351" s="5">
        <f t="shared" ca="1" si="48"/>
        <v>1</v>
      </c>
      <c r="AJ351" s="1">
        <f ca="1">IF((M351&lt;&gt;Inputs!$D$13),IF($C$4&gt;'Invoice Tracker'!K351+Inputs!$G$27,1,0),0)</f>
        <v>1</v>
      </c>
      <c r="AK351" s="14">
        <v>0</v>
      </c>
      <c r="AL351" s="5">
        <f t="shared" ca="1" si="49"/>
        <v>1</v>
      </c>
    </row>
    <row r="352" spans="2:38" x14ac:dyDescent="0.2">
      <c r="B352" s="31" t="s">
        <v>42</v>
      </c>
      <c r="C352" s="32" t="s">
        <v>240</v>
      </c>
      <c r="D352" s="33" t="s">
        <v>42</v>
      </c>
      <c r="E352" s="31" t="s">
        <v>42</v>
      </c>
      <c r="F352" s="31" t="s">
        <v>42</v>
      </c>
      <c r="G352" s="13">
        <v>0</v>
      </c>
      <c r="H352" s="13">
        <v>0</v>
      </c>
      <c r="I352" s="14" t="s">
        <v>7</v>
      </c>
      <c r="J352" s="15"/>
      <c r="K352" s="15"/>
      <c r="L352" s="4" t="str">
        <f>IF(H352&lt;&gt;0,IF(Q352&gt;0,IF($C$4&gt;K352,Inputs!$D$7,Inputs!$D$8),Inputs!$D$9),"-")</f>
        <v>-</v>
      </c>
      <c r="M352" s="4" t="str">
        <f>IF(H352&lt;&gt;0,IF(O352=0,Inputs!$D$11,IF(AND(O352&gt;0,O352&lt;Q352),Inputs!$D$12,Inputs!$D$13)),"-")</f>
        <v>-</v>
      </c>
      <c r="N352" s="14" t="s">
        <v>199</v>
      </c>
      <c r="O352" s="13">
        <v>0</v>
      </c>
      <c r="P352" s="13" t="s">
        <v>42</v>
      </c>
      <c r="Q352" s="2">
        <f t="shared" si="43"/>
        <v>0</v>
      </c>
      <c r="R352" s="6" t="str">
        <f>IF(H352&lt;&gt;0,IF(M352&lt;&gt;Inputs!$D$13,$C$4-J352,"-"),"-")</f>
        <v>-</v>
      </c>
      <c r="S352" s="6" t="str">
        <f ca="1">IF(AND(H352&lt;&gt;0,K352&lt;$C$4),IF(M352&lt;&gt;Inputs!$D$13,$C$4-K352,"-"),"-")</f>
        <v>-</v>
      </c>
      <c r="T352" s="6" t="str">
        <f>IF(M352=Inputs!$D$9,'Invoice Tracker'!P352-'Invoice Tracker'!K352,"-")</f>
        <v>-</v>
      </c>
      <c r="U352" s="5">
        <f ca="1">IF((M352&lt;&gt;Inputs!$D$13),IF($C$4&gt;'Invoice Tracker'!K352+Inputs!$G$22,1,0),0)</f>
        <v>1</v>
      </c>
      <c r="V352" s="14">
        <v>0</v>
      </c>
      <c r="W352" s="5">
        <f t="shared" ca="1" si="44"/>
        <v>1</v>
      </c>
      <c r="X352" s="1">
        <f ca="1">IF((M352&lt;&gt;Inputs!$D$13),IF($C$4&gt;'Invoice Tracker'!K352+Inputs!$G$23,1,0),0)</f>
        <v>1</v>
      </c>
      <c r="Y352" s="14">
        <v>0</v>
      </c>
      <c r="Z352" s="5">
        <f t="shared" ca="1" si="45"/>
        <v>1</v>
      </c>
      <c r="AA352" s="1">
        <f ca="1">IF((M352&lt;&gt;Inputs!$D$13),IF($C$4&gt;'Invoice Tracker'!K352+Inputs!$G$24,1,0),0)</f>
        <v>1</v>
      </c>
      <c r="AB352" s="14">
        <v>0</v>
      </c>
      <c r="AC352" s="5">
        <f t="shared" ca="1" si="46"/>
        <v>1</v>
      </c>
      <c r="AD352" s="1">
        <f ca="1">IF((M352&lt;&gt;Inputs!$D$13),IF($C$4&gt;'Invoice Tracker'!K352+Inputs!$G$25,1,0),0)</f>
        <v>1</v>
      </c>
      <c r="AE352" s="14">
        <v>0</v>
      </c>
      <c r="AF352" s="5">
        <f t="shared" ca="1" si="47"/>
        <v>1</v>
      </c>
      <c r="AG352" s="1">
        <f ca="1">IF((M352&lt;&gt;Inputs!$D$13),IF($C$4&gt;'Invoice Tracker'!K352+Inputs!$G$26,1,0),0)</f>
        <v>1</v>
      </c>
      <c r="AH352" s="14">
        <v>0</v>
      </c>
      <c r="AI352" s="5">
        <f t="shared" ca="1" si="48"/>
        <v>1</v>
      </c>
      <c r="AJ352" s="1">
        <f ca="1">IF((M352&lt;&gt;Inputs!$D$13),IF($C$4&gt;'Invoice Tracker'!K352+Inputs!$G$27,1,0),0)</f>
        <v>1</v>
      </c>
      <c r="AK352" s="14">
        <v>0</v>
      </c>
      <c r="AL352" s="5">
        <f t="shared" ca="1" si="49"/>
        <v>1</v>
      </c>
    </row>
    <row r="353" spans="2:38" x14ac:dyDescent="0.2">
      <c r="B353" s="31" t="s">
        <v>42</v>
      </c>
      <c r="C353" s="32" t="s">
        <v>240</v>
      </c>
      <c r="D353" s="33" t="s">
        <v>42</v>
      </c>
      <c r="E353" s="31" t="s">
        <v>42</v>
      </c>
      <c r="F353" s="31" t="s">
        <v>42</v>
      </c>
      <c r="G353" s="13">
        <v>0</v>
      </c>
      <c r="H353" s="13">
        <v>0</v>
      </c>
      <c r="I353" s="14" t="s">
        <v>7</v>
      </c>
      <c r="J353" s="15"/>
      <c r="K353" s="15"/>
      <c r="L353" s="4" t="str">
        <f>IF(H353&lt;&gt;0,IF(Q353&gt;0,IF($C$4&gt;K353,Inputs!$D$7,Inputs!$D$8),Inputs!$D$9),"-")</f>
        <v>-</v>
      </c>
      <c r="M353" s="4" t="str">
        <f>IF(H353&lt;&gt;0,IF(O353=0,Inputs!$D$11,IF(AND(O353&gt;0,O353&lt;Q353),Inputs!$D$12,Inputs!$D$13)),"-")</f>
        <v>-</v>
      </c>
      <c r="N353" s="14" t="s">
        <v>199</v>
      </c>
      <c r="O353" s="13">
        <v>0</v>
      </c>
      <c r="P353" s="13" t="s">
        <v>42</v>
      </c>
      <c r="Q353" s="2">
        <f t="shared" ref="Q353:Q416" si="50">H353-O353</f>
        <v>0</v>
      </c>
      <c r="R353" s="6" t="str">
        <f>IF(H353&lt;&gt;0,IF(M353&lt;&gt;Inputs!$D$13,$C$4-J353,"-"),"-")</f>
        <v>-</v>
      </c>
      <c r="S353" s="6" t="str">
        <f ca="1">IF(AND(H353&lt;&gt;0,K353&lt;$C$4),IF(M353&lt;&gt;Inputs!$D$13,$C$4-K353,"-"),"-")</f>
        <v>-</v>
      </c>
      <c r="T353" s="6" t="str">
        <f>IF(M353=Inputs!$D$9,'Invoice Tracker'!P353-'Invoice Tracker'!K353,"-")</f>
        <v>-</v>
      </c>
      <c r="U353" s="5">
        <f ca="1">IF((M353&lt;&gt;Inputs!$D$13),IF($C$4&gt;'Invoice Tracker'!K353+Inputs!$G$22,1,0),0)</f>
        <v>1</v>
      </c>
      <c r="V353" s="14">
        <v>0</v>
      </c>
      <c r="W353" s="5">
        <f t="shared" ca="1" si="44"/>
        <v>1</v>
      </c>
      <c r="X353" s="1">
        <f ca="1">IF((M353&lt;&gt;Inputs!$D$13),IF($C$4&gt;'Invoice Tracker'!K353+Inputs!$G$23,1,0),0)</f>
        <v>1</v>
      </c>
      <c r="Y353" s="14">
        <v>0</v>
      </c>
      <c r="Z353" s="5">
        <f t="shared" ca="1" si="45"/>
        <v>1</v>
      </c>
      <c r="AA353" s="1">
        <f ca="1">IF((M353&lt;&gt;Inputs!$D$13),IF($C$4&gt;'Invoice Tracker'!K353+Inputs!$G$24,1,0),0)</f>
        <v>1</v>
      </c>
      <c r="AB353" s="14">
        <v>0</v>
      </c>
      <c r="AC353" s="5">
        <f t="shared" ca="1" si="46"/>
        <v>1</v>
      </c>
      <c r="AD353" s="1">
        <f ca="1">IF((M353&lt;&gt;Inputs!$D$13),IF($C$4&gt;'Invoice Tracker'!K353+Inputs!$G$25,1,0),0)</f>
        <v>1</v>
      </c>
      <c r="AE353" s="14">
        <v>0</v>
      </c>
      <c r="AF353" s="5">
        <f t="shared" ca="1" si="47"/>
        <v>1</v>
      </c>
      <c r="AG353" s="1">
        <f ca="1">IF((M353&lt;&gt;Inputs!$D$13),IF($C$4&gt;'Invoice Tracker'!K353+Inputs!$G$26,1,0),0)</f>
        <v>1</v>
      </c>
      <c r="AH353" s="14">
        <v>0</v>
      </c>
      <c r="AI353" s="5">
        <f t="shared" ca="1" si="48"/>
        <v>1</v>
      </c>
      <c r="AJ353" s="1">
        <f ca="1">IF((M353&lt;&gt;Inputs!$D$13),IF($C$4&gt;'Invoice Tracker'!K353+Inputs!$G$27,1,0),0)</f>
        <v>1</v>
      </c>
      <c r="AK353" s="14">
        <v>0</v>
      </c>
      <c r="AL353" s="5">
        <f t="shared" ca="1" si="49"/>
        <v>1</v>
      </c>
    </row>
    <row r="354" spans="2:38" x14ac:dyDescent="0.2">
      <c r="B354" s="31" t="s">
        <v>42</v>
      </c>
      <c r="C354" s="32" t="s">
        <v>240</v>
      </c>
      <c r="D354" s="33" t="s">
        <v>42</v>
      </c>
      <c r="E354" s="31" t="s">
        <v>42</v>
      </c>
      <c r="F354" s="31" t="s">
        <v>42</v>
      </c>
      <c r="G354" s="13">
        <v>0</v>
      </c>
      <c r="H354" s="13">
        <v>0</v>
      </c>
      <c r="I354" s="14" t="s">
        <v>7</v>
      </c>
      <c r="J354" s="15"/>
      <c r="K354" s="15"/>
      <c r="L354" s="4" t="str">
        <f>IF(H354&lt;&gt;0,IF(Q354&gt;0,IF($C$4&gt;K354,Inputs!$D$7,Inputs!$D$8),Inputs!$D$9),"-")</f>
        <v>-</v>
      </c>
      <c r="M354" s="4" t="str">
        <f>IF(H354&lt;&gt;0,IF(O354=0,Inputs!$D$11,IF(AND(O354&gt;0,O354&lt;Q354),Inputs!$D$12,Inputs!$D$13)),"-")</f>
        <v>-</v>
      </c>
      <c r="N354" s="14" t="s">
        <v>199</v>
      </c>
      <c r="O354" s="13">
        <v>0</v>
      </c>
      <c r="P354" s="13" t="s">
        <v>42</v>
      </c>
      <c r="Q354" s="2">
        <f t="shared" si="50"/>
        <v>0</v>
      </c>
      <c r="R354" s="6" t="str">
        <f>IF(H354&lt;&gt;0,IF(M354&lt;&gt;Inputs!$D$13,$C$4-J354,"-"),"-")</f>
        <v>-</v>
      </c>
      <c r="S354" s="6" t="str">
        <f ca="1">IF(AND(H354&lt;&gt;0,K354&lt;$C$4),IF(M354&lt;&gt;Inputs!$D$13,$C$4-K354,"-"),"-")</f>
        <v>-</v>
      </c>
      <c r="T354" s="6" t="str">
        <f>IF(M354=Inputs!$D$9,'Invoice Tracker'!P354-'Invoice Tracker'!K354,"-")</f>
        <v>-</v>
      </c>
      <c r="U354" s="5">
        <f ca="1">IF((M354&lt;&gt;Inputs!$D$13),IF($C$4&gt;'Invoice Tracker'!K354+Inputs!$G$22,1,0),0)</f>
        <v>1</v>
      </c>
      <c r="V354" s="14">
        <v>0</v>
      </c>
      <c r="W354" s="5">
        <f t="shared" ref="W354:W417" ca="1" si="51">IF(AND(U354=1,V354=0),1,0)</f>
        <v>1</v>
      </c>
      <c r="X354" s="1">
        <f ca="1">IF((M354&lt;&gt;Inputs!$D$13),IF($C$4&gt;'Invoice Tracker'!K354+Inputs!$G$23,1,0),0)</f>
        <v>1</v>
      </c>
      <c r="Y354" s="14">
        <v>0</v>
      </c>
      <c r="Z354" s="5">
        <f t="shared" ref="Z354:Z417" ca="1" si="52">IF(AND(X354=1,Y354=0),1,0)</f>
        <v>1</v>
      </c>
      <c r="AA354" s="1">
        <f ca="1">IF((M354&lt;&gt;Inputs!$D$13),IF($C$4&gt;'Invoice Tracker'!K354+Inputs!$G$24,1,0),0)</f>
        <v>1</v>
      </c>
      <c r="AB354" s="14">
        <v>0</v>
      </c>
      <c r="AC354" s="5">
        <f t="shared" ref="AC354:AC417" ca="1" si="53">IF(AND(AA354=1,AB354=0),1,0)</f>
        <v>1</v>
      </c>
      <c r="AD354" s="1">
        <f ca="1">IF((M354&lt;&gt;Inputs!$D$13),IF($C$4&gt;'Invoice Tracker'!K354+Inputs!$G$25,1,0),0)</f>
        <v>1</v>
      </c>
      <c r="AE354" s="14">
        <v>0</v>
      </c>
      <c r="AF354" s="5">
        <f t="shared" ref="AF354:AF417" ca="1" si="54">IF(AND(AD354=1,AE354=0),1,0)</f>
        <v>1</v>
      </c>
      <c r="AG354" s="1">
        <f ca="1">IF((M354&lt;&gt;Inputs!$D$13),IF($C$4&gt;'Invoice Tracker'!K354+Inputs!$G$26,1,0),0)</f>
        <v>1</v>
      </c>
      <c r="AH354" s="14">
        <v>0</v>
      </c>
      <c r="AI354" s="5">
        <f t="shared" ref="AI354:AI417" ca="1" si="55">IF(AND(AG354=1,AH354=0),1,0)</f>
        <v>1</v>
      </c>
      <c r="AJ354" s="1">
        <f ca="1">IF((M354&lt;&gt;Inputs!$D$13),IF($C$4&gt;'Invoice Tracker'!K354+Inputs!$G$27,1,0),0)</f>
        <v>1</v>
      </c>
      <c r="AK354" s="14">
        <v>0</v>
      </c>
      <c r="AL354" s="5">
        <f t="shared" ref="AL354:AL417" ca="1" si="56">IF(AND(AJ354=1,AK354=0),1,0)</f>
        <v>1</v>
      </c>
    </row>
    <row r="355" spans="2:38" x14ac:dyDescent="0.2">
      <c r="B355" s="31" t="s">
        <v>42</v>
      </c>
      <c r="C355" s="32" t="s">
        <v>240</v>
      </c>
      <c r="D355" s="33" t="s">
        <v>42</v>
      </c>
      <c r="E355" s="31" t="s">
        <v>42</v>
      </c>
      <c r="F355" s="31" t="s">
        <v>42</v>
      </c>
      <c r="G355" s="13">
        <v>0</v>
      </c>
      <c r="H355" s="13">
        <v>0</v>
      </c>
      <c r="I355" s="14" t="s">
        <v>7</v>
      </c>
      <c r="J355" s="15"/>
      <c r="K355" s="15"/>
      <c r="L355" s="4" t="str">
        <f>IF(H355&lt;&gt;0,IF(Q355&gt;0,IF($C$4&gt;K355,Inputs!$D$7,Inputs!$D$8),Inputs!$D$9),"-")</f>
        <v>-</v>
      </c>
      <c r="M355" s="4" t="str">
        <f>IF(H355&lt;&gt;0,IF(O355=0,Inputs!$D$11,IF(AND(O355&gt;0,O355&lt;Q355),Inputs!$D$12,Inputs!$D$13)),"-")</f>
        <v>-</v>
      </c>
      <c r="N355" s="14" t="s">
        <v>199</v>
      </c>
      <c r="O355" s="13">
        <v>0</v>
      </c>
      <c r="P355" s="13" t="s">
        <v>42</v>
      </c>
      <c r="Q355" s="2">
        <f t="shared" si="50"/>
        <v>0</v>
      </c>
      <c r="R355" s="6" t="str">
        <f>IF(H355&lt;&gt;0,IF(M355&lt;&gt;Inputs!$D$13,$C$4-J355,"-"),"-")</f>
        <v>-</v>
      </c>
      <c r="S355" s="6" t="str">
        <f ca="1">IF(AND(H355&lt;&gt;0,K355&lt;$C$4),IF(M355&lt;&gt;Inputs!$D$13,$C$4-K355,"-"),"-")</f>
        <v>-</v>
      </c>
      <c r="T355" s="6" t="str">
        <f>IF(M355=Inputs!$D$9,'Invoice Tracker'!P355-'Invoice Tracker'!K355,"-")</f>
        <v>-</v>
      </c>
      <c r="U355" s="5">
        <f ca="1">IF((M355&lt;&gt;Inputs!$D$13),IF($C$4&gt;'Invoice Tracker'!K355+Inputs!$G$22,1,0),0)</f>
        <v>1</v>
      </c>
      <c r="V355" s="14">
        <v>0</v>
      </c>
      <c r="W355" s="5">
        <f t="shared" ca="1" si="51"/>
        <v>1</v>
      </c>
      <c r="X355" s="1">
        <f ca="1">IF((M355&lt;&gt;Inputs!$D$13),IF($C$4&gt;'Invoice Tracker'!K355+Inputs!$G$23,1,0),0)</f>
        <v>1</v>
      </c>
      <c r="Y355" s="14">
        <v>0</v>
      </c>
      <c r="Z355" s="5">
        <f t="shared" ca="1" si="52"/>
        <v>1</v>
      </c>
      <c r="AA355" s="1">
        <f ca="1">IF((M355&lt;&gt;Inputs!$D$13),IF($C$4&gt;'Invoice Tracker'!K355+Inputs!$G$24,1,0),0)</f>
        <v>1</v>
      </c>
      <c r="AB355" s="14">
        <v>0</v>
      </c>
      <c r="AC355" s="5">
        <f t="shared" ca="1" si="53"/>
        <v>1</v>
      </c>
      <c r="AD355" s="1">
        <f ca="1">IF((M355&lt;&gt;Inputs!$D$13),IF($C$4&gt;'Invoice Tracker'!K355+Inputs!$G$25,1,0),0)</f>
        <v>1</v>
      </c>
      <c r="AE355" s="14">
        <v>0</v>
      </c>
      <c r="AF355" s="5">
        <f t="shared" ca="1" si="54"/>
        <v>1</v>
      </c>
      <c r="AG355" s="1">
        <f ca="1">IF((M355&lt;&gt;Inputs!$D$13),IF($C$4&gt;'Invoice Tracker'!K355+Inputs!$G$26,1,0),0)</f>
        <v>1</v>
      </c>
      <c r="AH355" s="14">
        <v>0</v>
      </c>
      <c r="AI355" s="5">
        <f t="shared" ca="1" si="55"/>
        <v>1</v>
      </c>
      <c r="AJ355" s="1">
        <f ca="1">IF((M355&lt;&gt;Inputs!$D$13),IF($C$4&gt;'Invoice Tracker'!K355+Inputs!$G$27,1,0),0)</f>
        <v>1</v>
      </c>
      <c r="AK355" s="14">
        <v>0</v>
      </c>
      <c r="AL355" s="5">
        <f t="shared" ca="1" si="56"/>
        <v>1</v>
      </c>
    </row>
    <row r="356" spans="2:38" x14ac:dyDescent="0.2">
      <c r="B356" s="31" t="s">
        <v>42</v>
      </c>
      <c r="C356" s="32" t="s">
        <v>240</v>
      </c>
      <c r="D356" s="33" t="s">
        <v>42</v>
      </c>
      <c r="E356" s="31" t="s">
        <v>42</v>
      </c>
      <c r="F356" s="31" t="s">
        <v>42</v>
      </c>
      <c r="G356" s="13">
        <v>0</v>
      </c>
      <c r="H356" s="13">
        <v>0</v>
      </c>
      <c r="I356" s="14" t="s">
        <v>7</v>
      </c>
      <c r="J356" s="15"/>
      <c r="K356" s="15"/>
      <c r="L356" s="4" t="str">
        <f>IF(H356&lt;&gt;0,IF(Q356&gt;0,IF($C$4&gt;K356,Inputs!$D$7,Inputs!$D$8),Inputs!$D$9),"-")</f>
        <v>-</v>
      </c>
      <c r="M356" s="4" t="str">
        <f>IF(H356&lt;&gt;0,IF(O356=0,Inputs!$D$11,IF(AND(O356&gt;0,O356&lt;Q356),Inputs!$D$12,Inputs!$D$13)),"-")</f>
        <v>-</v>
      </c>
      <c r="N356" s="14" t="s">
        <v>199</v>
      </c>
      <c r="O356" s="13">
        <v>0</v>
      </c>
      <c r="P356" s="13" t="s">
        <v>42</v>
      </c>
      <c r="Q356" s="2">
        <f t="shared" si="50"/>
        <v>0</v>
      </c>
      <c r="R356" s="6" t="str">
        <f>IF(H356&lt;&gt;0,IF(M356&lt;&gt;Inputs!$D$13,$C$4-J356,"-"),"-")</f>
        <v>-</v>
      </c>
      <c r="S356" s="6" t="str">
        <f ca="1">IF(AND(H356&lt;&gt;0,K356&lt;$C$4),IF(M356&lt;&gt;Inputs!$D$13,$C$4-K356,"-"),"-")</f>
        <v>-</v>
      </c>
      <c r="T356" s="6" t="str">
        <f>IF(M356=Inputs!$D$9,'Invoice Tracker'!P356-'Invoice Tracker'!K356,"-")</f>
        <v>-</v>
      </c>
      <c r="U356" s="5">
        <f ca="1">IF((M356&lt;&gt;Inputs!$D$13),IF($C$4&gt;'Invoice Tracker'!K356+Inputs!$G$22,1,0),0)</f>
        <v>1</v>
      </c>
      <c r="V356" s="14">
        <v>0</v>
      </c>
      <c r="W356" s="5">
        <f t="shared" ca="1" si="51"/>
        <v>1</v>
      </c>
      <c r="X356" s="1">
        <f ca="1">IF((M356&lt;&gt;Inputs!$D$13),IF($C$4&gt;'Invoice Tracker'!K356+Inputs!$G$23,1,0),0)</f>
        <v>1</v>
      </c>
      <c r="Y356" s="14">
        <v>0</v>
      </c>
      <c r="Z356" s="5">
        <f t="shared" ca="1" si="52"/>
        <v>1</v>
      </c>
      <c r="AA356" s="1">
        <f ca="1">IF((M356&lt;&gt;Inputs!$D$13),IF($C$4&gt;'Invoice Tracker'!K356+Inputs!$G$24,1,0),0)</f>
        <v>1</v>
      </c>
      <c r="AB356" s="14">
        <v>0</v>
      </c>
      <c r="AC356" s="5">
        <f t="shared" ca="1" si="53"/>
        <v>1</v>
      </c>
      <c r="AD356" s="1">
        <f ca="1">IF((M356&lt;&gt;Inputs!$D$13),IF($C$4&gt;'Invoice Tracker'!K356+Inputs!$G$25,1,0),0)</f>
        <v>1</v>
      </c>
      <c r="AE356" s="14">
        <v>0</v>
      </c>
      <c r="AF356" s="5">
        <f t="shared" ca="1" si="54"/>
        <v>1</v>
      </c>
      <c r="AG356" s="1">
        <f ca="1">IF((M356&lt;&gt;Inputs!$D$13),IF($C$4&gt;'Invoice Tracker'!K356+Inputs!$G$26,1,0),0)</f>
        <v>1</v>
      </c>
      <c r="AH356" s="14">
        <v>0</v>
      </c>
      <c r="AI356" s="5">
        <f t="shared" ca="1" si="55"/>
        <v>1</v>
      </c>
      <c r="AJ356" s="1">
        <f ca="1">IF((M356&lt;&gt;Inputs!$D$13),IF($C$4&gt;'Invoice Tracker'!K356+Inputs!$G$27,1,0),0)</f>
        <v>1</v>
      </c>
      <c r="AK356" s="14">
        <v>0</v>
      </c>
      <c r="AL356" s="5">
        <f t="shared" ca="1" si="56"/>
        <v>1</v>
      </c>
    </row>
    <row r="357" spans="2:38" x14ac:dyDescent="0.2">
      <c r="B357" s="31" t="s">
        <v>42</v>
      </c>
      <c r="C357" s="32" t="s">
        <v>240</v>
      </c>
      <c r="D357" s="33" t="s">
        <v>42</v>
      </c>
      <c r="E357" s="31" t="s">
        <v>42</v>
      </c>
      <c r="F357" s="31" t="s">
        <v>42</v>
      </c>
      <c r="G357" s="13">
        <v>0</v>
      </c>
      <c r="H357" s="13">
        <v>0</v>
      </c>
      <c r="I357" s="14" t="s">
        <v>7</v>
      </c>
      <c r="J357" s="15"/>
      <c r="K357" s="15"/>
      <c r="L357" s="4" t="str">
        <f>IF(H357&lt;&gt;0,IF(Q357&gt;0,IF($C$4&gt;K357,Inputs!$D$7,Inputs!$D$8),Inputs!$D$9),"-")</f>
        <v>-</v>
      </c>
      <c r="M357" s="4" t="str">
        <f>IF(H357&lt;&gt;0,IF(O357=0,Inputs!$D$11,IF(AND(O357&gt;0,O357&lt;Q357),Inputs!$D$12,Inputs!$D$13)),"-")</f>
        <v>-</v>
      </c>
      <c r="N357" s="14" t="s">
        <v>199</v>
      </c>
      <c r="O357" s="13">
        <v>0</v>
      </c>
      <c r="P357" s="13" t="s">
        <v>42</v>
      </c>
      <c r="Q357" s="2">
        <f t="shared" si="50"/>
        <v>0</v>
      </c>
      <c r="R357" s="6" t="str">
        <f>IF(H357&lt;&gt;0,IF(M357&lt;&gt;Inputs!$D$13,$C$4-J357,"-"),"-")</f>
        <v>-</v>
      </c>
      <c r="S357" s="6" t="str">
        <f ca="1">IF(AND(H357&lt;&gt;0,K357&lt;$C$4),IF(M357&lt;&gt;Inputs!$D$13,$C$4-K357,"-"),"-")</f>
        <v>-</v>
      </c>
      <c r="T357" s="6" t="str">
        <f>IF(M357=Inputs!$D$9,'Invoice Tracker'!P357-'Invoice Tracker'!K357,"-")</f>
        <v>-</v>
      </c>
      <c r="U357" s="5">
        <f ca="1">IF((M357&lt;&gt;Inputs!$D$13),IF($C$4&gt;'Invoice Tracker'!K357+Inputs!$G$22,1,0),0)</f>
        <v>1</v>
      </c>
      <c r="V357" s="14">
        <v>0</v>
      </c>
      <c r="W357" s="5">
        <f t="shared" ca="1" si="51"/>
        <v>1</v>
      </c>
      <c r="X357" s="1">
        <f ca="1">IF((M357&lt;&gt;Inputs!$D$13),IF($C$4&gt;'Invoice Tracker'!K357+Inputs!$G$23,1,0),0)</f>
        <v>1</v>
      </c>
      <c r="Y357" s="14">
        <v>0</v>
      </c>
      <c r="Z357" s="5">
        <f t="shared" ca="1" si="52"/>
        <v>1</v>
      </c>
      <c r="AA357" s="1">
        <f ca="1">IF((M357&lt;&gt;Inputs!$D$13),IF($C$4&gt;'Invoice Tracker'!K357+Inputs!$G$24,1,0),0)</f>
        <v>1</v>
      </c>
      <c r="AB357" s="14">
        <v>0</v>
      </c>
      <c r="AC357" s="5">
        <f t="shared" ca="1" si="53"/>
        <v>1</v>
      </c>
      <c r="AD357" s="1">
        <f ca="1">IF((M357&lt;&gt;Inputs!$D$13),IF($C$4&gt;'Invoice Tracker'!K357+Inputs!$G$25,1,0),0)</f>
        <v>1</v>
      </c>
      <c r="AE357" s="14">
        <v>0</v>
      </c>
      <c r="AF357" s="5">
        <f t="shared" ca="1" si="54"/>
        <v>1</v>
      </c>
      <c r="AG357" s="1">
        <f ca="1">IF((M357&lt;&gt;Inputs!$D$13),IF($C$4&gt;'Invoice Tracker'!K357+Inputs!$G$26,1,0),0)</f>
        <v>1</v>
      </c>
      <c r="AH357" s="14">
        <v>0</v>
      </c>
      <c r="AI357" s="5">
        <f t="shared" ca="1" si="55"/>
        <v>1</v>
      </c>
      <c r="AJ357" s="1">
        <f ca="1">IF((M357&lt;&gt;Inputs!$D$13),IF($C$4&gt;'Invoice Tracker'!K357+Inputs!$G$27,1,0),0)</f>
        <v>1</v>
      </c>
      <c r="AK357" s="14">
        <v>0</v>
      </c>
      <c r="AL357" s="5">
        <f t="shared" ca="1" si="56"/>
        <v>1</v>
      </c>
    </row>
    <row r="358" spans="2:38" x14ac:dyDescent="0.2">
      <c r="B358" s="31" t="s">
        <v>42</v>
      </c>
      <c r="C358" s="32" t="s">
        <v>240</v>
      </c>
      <c r="D358" s="33" t="s">
        <v>42</v>
      </c>
      <c r="E358" s="31" t="s">
        <v>42</v>
      </c>
      <c r="F358" s="31" t="s">
        <v>42</v>
      </c>
      <c r="G358" s="13">
        <v>0</v>
      </c>
      <c r="H358" s="13">
        <v>0</v>
      </c>
      <c r="I358" s="14" t="s">
        <v>7</v>
      </c>
      <c r="J358" s="15"/>
      <c r="K358" s="15"/>
      <c r="L358" s="4" t="str">
        <f>IF(H358&lt;&gt;0,IF(Q358&gt;0,IF($C$4&gt;K358,Inputs!$D$7,Inputs!$D$8),Inputs!$D$9),"-")</f>
        <v>-</v>
      </c>
      <c r="M358" s="4" t="str">
        <f>IF(H358&lt;&gt;0,IF(O358=0,Inputs!$D$11,IF(AND(O358&gt;0,O358&lt;Q358),Inputs!$D$12,Inputs!$D$13)),"-")</f>
        <v>-</v>
      </c>
      <c r="N358" s="14" t="s">
        <v>199</v>
      </c>
      <c r="O358" s="13">
        <v>0</v>
      </c>
      <c r="P358" s="13" t="s">
        <v>42</v>
      </c>
      <c r="Q358" s="2">
        <f t="shared" si="50"/>
        <v>0</v>
      </c>
      <c r="R358" s="6" t="str">
        <f>IF(H358&lt;&gt;0,IF(M358&lt;&gt;Inputs!$D$13,$C$4-J358,"-"),"-")</f>
        <v>-</v>
      </c>
      <c r="S358" s="6" t="str">
        <f ca="1">IF(AND(H358&lt;&gt;0,K358&lt;$C$4),IF(M358&lt;&gt;Inputs!$D$13,$C$4-K358,"-"),"-")</f>
        <v>-</v>
      </c>
      <c r="T358" s="6" t="str">
        <f>IF(M358=Inputs!$D$9,'Invoice Tracker'!P358-'Invoice Tracker'!K358,"-")</f>
        <v>-</v>
      </c>
      <c r="U358" s="5">
        <f ca="1">IF((M358&lt;&gt;Inputs!$D$13),IF($C$4&gt;'Invoice Tracker'!K358+Inputs!$G$22,1,0),0)</f>
        <v>1</v>
      </c>
      <c r="V358" s="14">
        <v>0</v>
      </c>
      <c r="W358" s="5">
        <f t="shared" ca="1" si="51"/>
        <v>1</v>
      </c>
      <c r="X358" s="1">
        <f ca="1">IF((M358&lt;&gt;Inputs!$D$13),IF($C$4&gt;'Invoice Tracker'!K358+Inputs!$G$23,1,0),0)</f>
        <v>1</v>
      </c>
      <c r="Y358" s="14">
        <v>0</v>
      </c>
      <c r="Z358" s="5">
        <f t="shared" ca="1" si="52"/>
        <v>1</v>
      </c>
      <c r="AA358" s="1">
        <f ca="1">IF((M358&lt;&gt;Inputs!$D$13),IF($C$4&gt;'Invoice Tracker'!K358+Inputs!$G$24,1,0),0)</f>
        <v>1</v>
      </c>
      <c r="AB358" s="14">
        <v>0</v>
      </c>
      <c r="AC358" s="5">
        <f t="shared" ca="1" si="53"/>
        <v>1</v>
      </c>
      <c r="AD358" s="1">
        <f ca="1">IF((M358&lt;&gt;Inputs!$D$13),IF($C$4&gt;'Invoice Tracker'!K358+Inputs!$G$25,1,0),0)</f>
        <v>1</v>
      </c>
      <c r="AE358" s="14">
        <v>0</v>
      </c>
      <c r="AF358" s="5">
        <f t="shared" ca="1" si="54"/>
        <v>1</v>
      </c>
      <c r="AG358" s="1">
        <f ca="1">IF((M358&lt;&gt;Inputs!$D$13),IF($C$4&gt;'Invoice Tracker'!K358+Inputs!$G$26,1,0),0)</f>
        <v>1</v>
      </c>
      <c r="AH358" s="14">
        <v>0</v>
      </c>
      <c r="AI358" s="5">
        <f t="shared" ca="1" si="55"/>
        <v>1</v>
      </c>
      <c r="AJ358" s="1">
        <f ca="1">IF((M358&lt;&gt;Inputs!$D$13),IF($C$4&gt;'Invoice Tracker'!K358+Inputs!$G$27,1,0),0)</f>
        <v>1</v>
      </c>
      <c r="AK358" s="14">
        <v>0</v>
      </c>
      <c r="AL358" s="5">
        <f t="shared" ca="1" si="56"/>
        <v>1</v>
      </c>
    </row>
    <row r="359" spans="2:38" x14ac:dyDescent="0.2">
      <c r="B359" s="31" t="s">
        <v>42</v>
      </c>
      <c r="C359" s="32" t="s">
        <v>240</v>
      </c>
      <c r="D359" s="33" t="s">
        <v>42</v>
      </c>
      <c r="E359" s="31" t="s">
        <v>42</v>
      </c>
      <c r="F359" s="31" t="s">
        <v>42</v>
      </c>
      <c r="G359" s="13">
        <v>0</v>
      </c>
      <c r="H359" s="13">
        <v>0</v>
      </c>
      <c r="I359" s="14" t="s">
        <v>7</v>
      </c>
      <c r="J359" s="15"/>
      <c r="K359" s="15"/>
      <c r="L359" s="4" t="str">
        <f>IF(H359&lt;&gt;0,IF(Q359&gt;0,IF($C$4&gt;K359,Inputs!$D$7,Inputs!$D$8),Inputs!$D$9),"-")</f>
        <v>-</v>
      </c>
      <c r="M359" s="4" t="str">
        <f>IF(H359&lt;&gt;0,IF(O359=0,Inputs!$D$11,IF(AND(O359&gt;0,O359&lt;Q359),Inputs!$D$12,Inputs!$D$13)),"-")</f>
        <v>-</v>
      </c>
      <c r="N359" s="14" t="s">
        <v>199</v>
      </c>
      <c r="O359" s="13">
        <v>0</v>
      </c>
      <c r="P359" s="13" t="s">
        <v>42</v>
      </c>
      <c r="Q359" s="2">
        <f t="shared" si="50"/>
        <v>0</v>
      </c>
      <c r="R359" s="6" t="str">
        <f>IF(H359&lt;&gt;0,IF(M359&lt;&gt;Inputs!$D$13,$C$4-J359,"-"),"-")</f>
        <v>-</v>
      </c>
      <c r="S359" s="6" t="str">
        <f ca="1">IF(AND(H359&lt;&gt;0,K359&lt;$C$4),IF(M359&lt;&gt;Inputs!$D$13,$C$4-K359,"-"),"-")</f>
        <v>-</v>
      </c>
      <c r="T359" s="6" t="str">
        <f>IF(M359=Inputs!$D$9,'Invoice Tracker'!P359-'Invoice Tracker'!K359,"-")</f>
        <v>-</v>
      </c>
      <c r="U359" s="5">
        <f ca="1">IF((M359&lt;&gt;Inputs!$D$13),IF($C$4&gt;'Invoice Tracker'!K359+Inputs!$G$22,1,0),0)</f>
        <v>1</v>
      </c>
      <c r="V359" s="14">
        <v>0</v>
      </c>
      <c r="W359" s="5">
        <f t="shared" ca="1" si="51"/>
        <v>1</v>
      </c>
      <c r="X359" s="1">
        <f ca="1">IF((M359&lt;&gt;Inputs!$D$13),IF($C$4&gt;'Invoice Tracker'!K359+Inputs!$G$23,1,0),0)</f>
        <v>1</v>
      </c>
      <c r="Y359" s="14">
        <v>0</v>
      </c>
      <c r="Z359" s="5">
        <f t="shared" ca="1" si="52"/>
        <v>1</v>
      </c>
      <c r="AA359" s="1">
        <f ca="1">IF((M359&lt;&gt;Inputs!$D$13),IF($C$4&gt;'Invoice Tracker'!K359+Inputs!$G$24,1,0),0)</f>
        <v>1</v>
      </c>
      <c r="AB359" s="14">
        <v>0</v>
      </c>
      <c r="AC359" s="5">
        <f t="shared" ca="1" si="53"/>
        <v>1</v>
      </c>
      <c r="AD359" s="1">
        <f ca="1">IF((M359&lt;&gt;Inputs!$D$13),IF($C$4&gt;'Invoice Tracker'!K359+Inputs!$G$25,1,0),0)</f>
        <v>1</v>
      </c>
      <c r="AE359" s="14">
        <v>0</v>
      </c>
      <c r="AF359" s="5">
        <f t="shared" ca="1" si="54"/>
        <v>1</v>
      </c>
      <c r="AG359" s="1">
        <f ca="1">IF((M359&lt;&gt;Inputs!$D$13),IF($C$4&gt;'Invoice Tracker'!K359+Inputs!$G$26,1,0),0)</f>
        <v>1</v>
      </c>
      <c r="AH359" s="14">
        <v>0</v>
      </c>
      <c r="AI359" s="5">
        <f t="shared" ca="1" si="55"/>
        <v>1</v>
      </c>
      <c r="AJ359" s="1">
        <f ca="1">IF((M359&lt;&gt;Inputs!$D$13),IF($C$4&gt;'Invoice Tracker'!K359+Inputs!$G$27,1,0),0)</f>
        <v>1</v>
      </c>
      <c r="AK359" s="14">
        <v>0</v>
      </c>
      <c r="AL359" s="5">
        <f t="shared" ca="1" si="56"/>
        <v>1</v>
      </c>
    </row>
    <row r="360" spans="2:38" x14ac:dyDescent="0.2">
      <c r="B360" s="31" t="s">
        <v>42</v>
      </c>
      <c r="C360" s="32" t="s">
        <v>240</v>
      </c>
      <c r="D360" s="33" t="s">
        <v>42</v>
      </c>
      <c r="E360" s="31" t="s">
        <v>42</v>
      </c>
      <c r="F360" s="31" t="s">
        <v>42</v>
      </c>
      <c r="G360" s="13">
        <v>0</v>
      </c>
      <c r="H360" s="13">
        <v>0</v>
      </c>
      <c r="I360" s="14" t="s">
        <v>7</v>
      </c>
      <c r="J360" s="15"/>
      <c r="K360" s="15"/>
      <c r="L360" s="4" t="str">
        <f>IF(H360&lt;&gt;0,IF(Q360&gt;0,IF($C$4&gt;K360,Inputs!$D$7,Inputs!$D$8),Inputs!$D$9),"-")</f>
        <v>-</v>
      </c>
      <c r="M360" s="4" t="str">
        <f>IF(H360&lt;&gt;0,IF(O360=0,Inputs!$D$11,IF(AND(O360&gt;0,O360&lt;Q360),Inputs!$D$12,Inputs!$D$13)),"-")</f>
        <v>-</v>
      </c>
      <c r="N360" s="14" t="s">
        <v>199</v>
      </c>
      <c r="O360" s="13">
        <v>0</v>
      </c>
      <c r="P360" s="13" t="s">
        <v>42</v>
      </c>
      <c r="Q360" s="2">
        <f t="shared" si="50"/>
        <v>0</v>
      </c>
      <c r="R360" s="6" t="str">
        <f>IF(H360&lt;&gt;0,IF(M360&lt;&gt;Inputs!$D$13,$C$4-J360,"-"),"-")</f>
        <v>-</v>
      </c>
      <c r="S360" s="6" t="str">
        <f ca="1">IF(AND(H360&lt;&gt;0,K360&lt;$C$4),IF(M360&lt;&gt;Inputs!$D$13,$C$4-K360,"-"),"-")</f>
        <v>-</v>
      </c>
      <c r="T360" s="6" t="str">
        <f>IF(M360=Inputs!$D$9,'Invoice Tracker'!P360-'Invoice Tracker'!K360,"-")</f>
        <v>-</v>
      </c>
      <c r="U360" s="5">
        <f ca="1">IF((M360&lt;&gt;Inputs!$D$13),IF($C$4&gt;'Invoice Tracker'!K360+Inputs!$G$22,1,0),0)</f>
        <v>1</v>
      </c>
      <c r="V360" s="14">
        <v>0</v>
      </c>
      <c r="W360" s="5">
        <f t="shared" ca="1" si="51"/>
        <v>1</v>
      </c>
      <c r="X360" s="1">
        <f ca="1">IF((M360&lt;&gt;Inputs!$D$13),IF($C$4&gt;'Invoice Tracker'!K360+Inputs!$G$23,1,0),0)</f>
        <v>1</v>
      </c>
      <c r="Y360" s="14">
        <v>0</v>
      </c>
      <c r="Z360" s="5">
        <f t="shared" ca="1" si="52"/>
        <v>1</v>
      </c>
      <c r="AA360" s="1">
        <f ca="1">IF((M360&lt;&gt;Inputs!$D$13),IF($C$4&gt;'Invoice Tracker'!K360+Inputs!$G$24,1,0),0)</f>
        <v>1</v>
      </c>
      <c r="AB360" s="14">
        <v>0</v>
      </c>
      <c r="AC360" s="5">
        <f t="shared" ca="1" si="53"/>
        <v>1</v>
      </c>
      <c r="AD360" s="1">
        <f ca="1">IF((M360&lt;&gt;Inputs!$D$13),IF($C$4&gt;'Invoice Tracker'!K360+Inputs!$G$25,1,0),0)</f>
        <v>1</v>
      </c>
      <c r="AE360" s="14">
        <v>0</v>
      </c>
      <c r="AF360" s="5">
        <f t="shared" ca="1" si="54"/>
        <v>1</v>
      </c>
      <c r="AG360" s="1">
        <f ca="1">IF((M360&lt;&gt;Inputs!$D$13),IF($C$4&gt;'Invoice Tracker'!K360+Inputs!$G$26,1,0),0)</f>
        <v>1</v>
      </c>
      <c r="AH360" s="14">
        <v>0</v>
      </c>
      <c r="AI360" s="5">
        <f t="shared" ca="1" si="55"/>
        <v>1</v>
      </c>
      <c r="AJ360" s="1">
        <f ca="1">IF((M360&lt;&gt;Inputs!$D$13),IF($C$4&gt;'Invoice Tracker'!K360+Inputs!$G$27,1,0),0)</f>
        <v>1</v>
      </c>
      <c r="AK360" s="14">
        <v>0</v>
      </c>
      <c r="AL360" s="5">
        <f t="shared" ca="1" si="56"/>
        <v>1</v>
      </c>
    </row>
    <row r="361" spans="2:38" x14ac:dyDescent="0.2">
      <c r="B361" s="31" t="s">
        <v>42</v>
      </c>
      <c r="C361" s="32" t="s">
        <v>240</v>
      </c>
      <c r="D361" s="33" t="s">
        <v>42</v>
      </c>
      <c r="E361" s="31" t="s">
        <v>42</v>
      </c>
      <c r="F361" s="31" t="s">
        <v>42</v>
      </c>
      <c r="G361" s="13">
        <v>0</v>
      </c>
      <c r="H361" s="13">
        <v>0</v>
      </c>
      <c r="I361" s="14" t="s">
        <v>7</v>
      </c>
      <c r="J361" s="15"/>
      <c r="K361" s="15"/>
      <c r="L361" s="4" t="str">
        <f>IF(H361&lt;&gt;0,IF(Q361&gt;0,IF($C$4&gt;K361,Inputs!$D$7,Inputs!$D$8),Inputs!$D$9),"-")</f>
        <v>-</v>
      </c>
      <c r="M361" s="4" t="str">
        <f>IF(H361&lt;&gt;0,IF(O361=0,Inputs!$D$11,IF(AND(O361&gt;0,O361&lt;Q361),Inputs!$D$12,Inputs!$D$13)),"-")</f>
        <v>-</v>
      </c>
      <c r="N361" s="14" t="s">
        <v>199</v>
      </c>
      <c r="O361" s="13">
        <v>0</v>
      </c>
      <c r="P361" s="13" t="s">
        <v>42</v>
      </c>
      <c r="Q361" s="2">
        <f t="shared" si="50"/>
        <v>0</v>
      </c>
      <c r="R361" s="6" t="str">
        <f>IF(H361&lt;&gt;0,IF(M361&lt;&gt;Inputs!$D$13,$C$4-J361,"-"),"-")</f>
        <v>-</v>
      </c>
      <c r="S361" s="6" t="str">
        <f ca="1">IF(AND(H361&lt;&gt;0,K361&lt;$C$4),IF(M361&lt;&gt;Inputs!$D$13,$C$4-K361,"-"),"-")</f>
        <v>-</v>
      </c>
      <c r="T361" s="6" t="str">
        <f>IF(M361=Inputs!$D$9,'Invoice Tracker'!P361-'Invoice Tracker'!K361,"-")</f>
        <v>-</v>
      </c>
      <c r="U361" s="5">
        <f ca="1">IF((M361&lt;&gt;Inputs!$D$13),IF($C$4&gt;'Invoice Tracker'!K361+Inputs!$G$22,1,0),0)</f>
        <v>1</v>
      </c>
      <c r="V361" s="14">
        <v>0</v>
      </c>
      <c r="W361" s="5">
        <f t="shared" ca="1" si="51"/>
        <v>1</v>
      </c>
      <c r="X361" s="1">
        <f ca="1">IF((M361&lt;&gt;Inputs!$D$13),IF($C$4&gt;'Invoice Tracker'!K361+Inputs!$G$23,1,0),0)</f>
        <v>1</v>
      </c>
      <c r="Y361" s="14">
        <v>0</v>
      </c>
      <c r="Z361" s="5">
        <f t="shared" ca="1" si="52"/>
        <v>1</v>
      </c>
      <c r="AA361" s="1">
        <f ca="1">IF((M361&lt;&gt;Inputs!$D$13),IF($C$4&gt;'Invoice Tracker'!K361+Inputs!$G$24,1,0),0)</f>
        <v>1</v>
      </c>
      <c r="AB361" s="14">
        <v>0</v>
      </c>
      <c r="AC361" s="5">
        <f t="shared" ca="1" si="53"/>
        <v>1</v>
      </c>
      <c r="AD361" s="1">
        <f ca="1">IF((M361&lt;&gt;Inputs!$D$13),IF($C$4&gt;'Invoice Tracker'!K361+Inputs!$G$25,1,0),0)</f>
        <v>1</v>
      </c>
      <c r="AE361" s="14">
        <v>0</v>
      </c>
      <c r="AF361" s="5">
        <f t="shared" ca="1" si="54"/>
        <v>1</v>
      </c>
      <c r="AG361" s="1">
        <f ca="1">IF((M361&lt;&gt;Inputs!$D$13),IF($C$4&gt;'Invoice Tracker'!K361+Inputs!$G$26,1,0),0)</f>
        <v>1</v>
      </c>
      <c r="AH361" s="14">
        <v>0</v>
      </c>
      <c r="AI361" s="5">
        <f t="shared" ca="1" si="55"/>
        <v>1</v>
      </c>
      <c r="AJ361" s="1">
        <f ca="1">IF((M361&lt;&gt;Inputs!$D$13),IF($C$4&gt;'Invoice Tracker'!K361+Inputs!$G$27,1,0),0)</f>
        <v>1</v>
      </c>
      <c r="AK361" s="14">
        <v>0</v>
      </c>
      <c r="AL361" s="5">
        <f t="shared" ca="1" si="56"/>
        <v>1</v>
      </c>
    </row>
    <row r="362" spans="2:38" x14ac:dyDescent="0.2">
      <c r="B362" s="31" t="s">
        <v>42</v>
      </c>
      <c r="C362" s="32" t="s">
        <v>240</v>
      </c>
      <c r="D362" s="33" t="s">
        <v>42</v>
      </c>
      <c r="E362" s="31" t="s">
        <v>42</v>
      </c>
      <c r="F362" s="31" t="s">
        <v>42</v>
      </c>
      <c r="G362" s="13">
        <v>0</v>
      </c>
      <c r="H362" s="13">
        <v>0</v>
      </c>
      <c r="I362" s="14" t="s">
        <v>7</v>
      </c>
      <c r="J362" s="15"/>
      <c r="K362" s="15"/>
      <c r="L362" s="4" t="str">
        <f>IF(H362&lt;&gt;0,IF(Q362&gt;0,IF($C$4&gt;K362,Inputs!$D$7,Inputs!$D$8),Inputs!$D$9),"-")</f>
        <v>-</v>
      </c>
      <c r="M362" s="4" t="str">
        <f>IF(H362&lt;&gt;0,IF(O362=0,Inputs!$D$11,IF(AND(O362&gt;0,O362&lt;Q362),Inputs!$D$12,Inputs!$D$13)),"-")</f>
        <v>-</v>
      </c>
      <c r="N362" s="14" t="s">
        <v>199</v>
      </c>
      <c r="O362" s="13">
        <v>0</v>
      </c>
      <c r="P362" s="13" t="s">
        <v>42</v>
      </c>
      <c r="Q362" s="2">
        <f t="shared" si="50"/>
        <v>0</v>
      </c>
      <c r="R362" s="6" t="str">
        <f>IF(H362&lt;&gt;0,IF(M362&lt;&gt;Inputs!$D$13,$C$4-J362,"-"),"-")</f>
        <v>-</v>
      </c>
      <c r="S362" s="6" t="str">
        <f ca="1">IF(AND(H362&lt;&gt;0,K362&lt;$C$4),IF(M362&lt;&gt;Inputs!$D$13,$C$4-K362,"-"),"-")</f>
        <v>-</v>
      </c>
      <c r="T362" s="6" t="str">
        <f>IF(M362=Inputs!$D$9,'Invoice Tracker'!P362-'Invoice Tracker'!K362,"-")</f>
        <v>-</v>
      </c>
      <c r="U362" s="5">
        <f ca="1">IF((M362&lt;&gt;Inputs!$D$13),IF($C$4&gt;'Invoice Tracker'!K362+Inputs!$G$22,1,0),0)</f>
        <v>1</v>
      </c>
      <c r="V362" s="14">
        <v>0</v>
      </c>
      <c r="W362" s="5">
        <f t="shared" ca="1" si="51"/>
        <v>1</v>
      </c>
      <c r="X362" s="1">
        <f ca="1">IF((M362&lt;&gt;Inputs!$D$13),IF($C$4&gt;'Invoice Tracker'!K362+Inputs!$G$23,1,0),0)</f>
        <v>1</v>
      </c>
      <c r="Y362" s="14">
        <v>0</v>
      </c>
      <c r="Z362" s="5">
        <f t="shared" ca="1" si="52"/>
        <v>1</v>
      </c>
      <c r="AA362" s="1">
        <f ca="1">IF((M362&lt;&gt;Inputs!$D$13),IF($C$4&gt;'Invoice Tracker'!K362+Inputs!$G$24,1,0),0)</f>
        <v>1</v>
      </c>
      <c r="AB362" s="14">
        <v>0</v>
      </c>
      <c r="AC362" s="5">
        <f t="shared" ca="1" si="53"/>
        <v>1</v>
      </c>
      <c r="AD362" s="1">
        <f ca="1">IF((M362&lt;&gt;Inputs!$D$13),IF($C$4&gt;'Invoice Tracker'!K362+Inputs!$G$25,1,0),0)</f>
        <v>1</v>
      </c>
      <c r="AE362" s="14">
        <v>0</v>
      </c>
      <c r="AF362" s="5">
        <f t="shared" ca="1" si="54"/>
        <v>1</v>
      </c>
      <c r="AG362" s="1">
        <f ca="1">IF((M362&lt;&gt;Inputs!$D$13),IF($C$4&gt;'Invoice Tracker'!K362+Inputs!$G$26,1,0),0)</f>
        <v>1</v>
      </c>
      <c r="AH362" s="14">
        <v>0</v>
      </c>
      <c r="AI362" s="5">
        <f t="shared" ca="1" si="55"/>
        <v>1</v>
      </c>
      <c r="AJ362" s="1">
        <f ca="1">IF((M362&lt;&gt;Inputs!$D$13),IF($C$4&gt;'Invoice Tracker'!K362+Inputs!$G$27,1,0),0)</f>
        <v>1</v>
      </c>
      <c r="AK362" s="14">
        <v>0</v>
      </c>
      <c r="AL362" s="5">
        <f t="shared" ca="1" si="56"/>
        <v>1</v>
      </c>
    </row>
    <row r="363" spans="2:38" x14ac:dyDescent="0.2">
      <c r="B363" s="31" t="s">
        <v>42</v>
      </c>
      <c r="C363" s="32" t="s">
        <v>240</v>
      </c>
      <c r="D363" s="33" t="s">
        <v>42</v>
      </c>
      <c r="E363" s="31" t="s">
        <v>42</v>
      </c>
      <c r="F363" s="31" t="s">
        <v>42</v>
      </c>
      <c r="G363" s="13">
        <v>0</v>
      </c>
      <c r="H363" s="13">
        <v>0</v>
      </c>
      <c r="I363" s="14" t="s">
        <v>7</v>
      </c>
      <c r="J363" s="15"/>
      <c r="K363" s="15"/>
      <c r="L363" s="4" t="str">
        <f>IF(H363&lt;&gt;0,IF(Q363&gt;0,IF($C$4&gt;K363,Inputs!$D$7,Inputs!$D$8),Inputs!$D$9),"-")</f>
        <v>-</v>
      </c>
      <c r="M363" s="4" t="str">
        <f>IF(H363&lt;&gt;0,IF(O363=0,Inputs!$D$11,IF(AND(O363&gt;0,O363&lt;Q363),Inputs!$D$12,Inputs!$D$13)),"-")</f>
        <v>-</v>
      </c>
      <c r="N363" s="14" t="s">
        <v>199</v>
      </c>
      <c r="O363" s="13">
        <v>0</v>
      </c>
      <c r="P363" s="13" t="s">
        <v>42</v>
      </c>
      <c r="Q363" s="2">
        <f t="shared" si="50"/>
        <v>0</v>
      </c>
      <c r="R363" s="6" t="str">
        <f>IF(H363&lt;&gt;0,IF(M363&lt;&gt;Inputs!$D$13,$C$4-J363,"-"),"-")</f>
        <v>-</v>
      </c>
      <c r="S363" s="6" t="str">
        <f ca="1">IF(AND(H363&lt;&gt;0,K363&lt;$C$4),IF(M363&lt;&gt;Inputs!$D$13,$C$4-K363,"-"),"-")</f>
        <v>-</v>
      </c>
      <c r="T363" s="6" t="str">
        <f>IF(M363=Inputs!$D$9,'Invoice Tracker'!P363-'Invoice Tracker'!K363,"-")</f>
        <v>-</v>
      </c>
      <c r="U363" s="5">
        <f ca="1">IF((M363&lt;&gt;Inputs!$D$13),IF($C$4&gt;'Invoice Tracker'!K363+Inputs!$G$22,1,0),0)</f>
        <v>1</v>
      </c>
      <c r="V363" s="14">
        <v>0</v>
      </c>
      <c r="W363" s="5">
        <f t="shared" ca="1" si="51"/>
        <v>1</v>
      </c>
      <c r="X363" s="1">
        <f ca="1">IF((M363&lt;&gt;Inputs!$D$13),IF($C$4&gt;'Invoice Tracker'!K363+Inputs!$G$23,1,0),0)</f>
        <v>1</v>
      </c>
      <c r="Y363" s="14">
        <v>0</v>
      </c>
      <c r="Z363" s="5">
        <f t="shared" ca="1" si="52"/>
        <v>1</v>
      </c>
      <c r="AA363" s="1">
        <f ca="1">IF((M363&lt;&gt;Inputs!$D$13),IF($C$4&gt;'Invoice Tracker'!K363+Inputs!$G$24,1,0),0)</f>
        <v>1</v>
      </c>
      <c r="AB363" s="14">
        <v>0</v>
      </c>
      <c r="AC363" s="5">
        <f t="shared" ca="1" si="53"/>
        <v>1</v>
      </c>
      <c r="AD363" s="1">
        <f ca="1">IF((M363&lt;&gt;Inputs!$D$13),IF($C$4&gt;'Invoice Tracker'!K363+Inputs!$G$25,1,0),0)</f>
        <v>1</v>
      </c>
      <c r="AE363" s="14">
        <v>0</v>
      </c>
      <c r="AF363" s="5">
        <f t="shared" ca="1" si="54"/>
        <v>1</v>
      </c>
      <c r="AG363" s="1">
        <f ca="1">IF((M363&lt;&gt;Inputs!$D$13),IF($C$4&gt;'Invoice Tracker'!K363+Inputs!$G$26,1,0),0)</f>
        <v>1</v>
      </c>
      <c r="AH363" s="14">
        <v>0</v>
      </c>
      <c r="AI363" s="5">
        <f t="shared" ca="1" si="55"/>
        <v>1</v>
      </c>
      <c r="AJ363" s="1">
        <f ca="1">IF((M363&lt;&gt;Inputs!$D$13),IF($C$4&gt;'Invoice Tracker'!K363+Inputs!$G$27,1,0),0)</f>
        <v>1</v>
      </c>
      <c r="AK363" s="14">
        <v>0</v>
      </c>
      <c r="AL363" s="5">
        <f t="shared" ca="1" si="56"/>
        <v>1</v>
      </c>
    </row>
    <row r="364" spans="2:38" x14ac:dyDescent="0.2">
      <c r="B364" s="31" t="s">
        <v>42</v>
      </c>
      <c r="C364" s="32" t="s">
        <v>240</v>
      </c>
      <c r="D364" s="33" t="s">
        <v>42</v>
      </c>
      <c r="E364" s="31" t="s">
        <v>42</v>
      </c>
      <c r="F364" s="31" t="s">
        <v>42</v>
      </c>
      <c r="G364" s="13">
        <v>0</v>
      </c>
      <c r="H364" s="13">
        <v>0</v>
      </c>
      <c r="I364" s="14" t="s">
        <v>7</v>
      </c>
      <c r="J364" s="15"/>
      <c r="K364" s="15"/>
      <c r="L364" s="4" t="str">
        <f>IF(H364&lt;&gt;0,IF(Q364&gt;0,IF($C$4&gt;K364,Inputs!$D$7,Inputs!$D$8),Inputs!$D$9),"-")</f>
        <v>-</v>
      </c>
      <c r="M364" s="4" t="str">
        <f>IF(H364&lt;&gt;0,IF(O364=0,Inputs!$D$11,IF(AND(O364&gt;0,O364&lt;Q364),Inputs!$D$12,Inputs!$D$13)),"-")</f>
        <v>-</v>
      </c>
      <c r="N364" s="14" t="s">
        <v>199</v>
      </c>
      <c r="O364" s="13">
        <v>0</v>
      </c>
      <c r="P364" s="13" t="s">
        <v>42</v>
      </c>
      <c r="Q364" s="2">
        <f t="shared" si="50"/>
        <v>0</v>
      </c>
      <c r="R364" s="6" t="str">
        <f>IF(H364&lt;&gt;0,IF(M364&lt;&gt;Inputs!$D$13,$C$4-J364,"-"),"-")</f>
        <v>-</v>
      </c>
      <c r="S364" s="6" t="str">
        <f ca="1">IF(AND(H364&lt;&gt;0,K364&lt;$C$4),IF(M364&lt;&gt;Inputs!$D$13,$C$4-K364,"-"),"-")</f>
        <v>-</v>
      </c>
      <c r="T364" s="6" t="str">
        <f>IF(M364=Inputs!$D$9,'Invoice Tracker'!P364-'Invoice Tracker'!K364,"-")</f>
        <v>-</v>
      </c>
      <c r="U364" s="5">
        <f ca="1">IF((M364&lt;&gt;Inputs!$D$13),IF($C$4&gt;'Invoice Tracker'!K364+Inputs!$G$22,1,0),0)</f>
        <v>1</v>
      </c>
      <c r="V364" s="14">
        <v>0</v>
      </c>
      <c r="W364" s="5">
        <f t="shared" ca="1" si="51"/>
        <v>1</v>
      </c>
      <c r="X364" s="1">
        <f ca="1">IF((M364&lt;&gt;Inputs!$D$13),IF($C$4&gt;'Invoice Tracker'!K364+Inputs!$G$23,1,0),0)</f>
        <v>1</v>
      </c>
      <c r="Y364" s="14">
        <v>0</v>
      </c>
      <c r="Z364" s="5">
        <f t="shared" ca="1" si="52"/>
        <v>1</v>
      </c>
      <c r="AA364" s="1">
        <f ca="1">IF((M364&lt;&gt;Inputs!$D$13),IF($C$4&gt;'Invoice Tracker'!K364+Inputs!$G$24,1,0),0)</f>
        <v>1</v>
      </c>
      <c r="AB364" s="14">
        <v>0</v>
      </c>
      <c r="AC364" s="5">
        <f t="shared" ca="1" si="53"/>
        <v>1</v>
      </c>
      <c r="AD364" s="1">
        <f ca="1">IF((M364&lt;&gt;Inputs!$D$13),IF($C$4&gt;'Invoice Tracker'!K364+Inputs!$G$25,1,0),0)</f>
        <v>1</v>
      </c>
      <c r="AE364" s="14">
        <v>0</v>
      </c>
      <c r="AF364" s="5">
        <f t="shared" ca="1" si="54"/>
        <v>1</v>
      </c>
      <c r="AG364" s="1">
        <f ca="1">IF((M364&lt;&gt;Inputs!$D$13),IF($C$4&gt;'Invoice Tracker'!K364+Inputs!$G$26,1,0),0)</f>
        <v>1</v>
      </c>
      <c r="AH364" s="14">
        <v>0</v>
      </c>
      <c r="AI364" s="5">
        <f t="shared" ca="1" si="55"/>
        <v>1</v>
      </c>
      <c r="AJ364" s="1">
        <f ca="1">IF((M364&lt;&gt;Inputs!$D$13),IF($C$4&gt;'Invoice Tracker'!K364+Inputs!$G$27,1,0),0)</f>
        <v>1</v>
      </c>
      <c r="AK364" s="14">
        <v>0</v>
      </c>
      <c r="AL364" s="5">
        <f t="shared" ca="1" si="56"/>
        <v>1</v>
      </c>
    </row>
    <row r="365" spans="2:38" x14ac:dyDescent="0.2">
      <c r="B365" s="31" t="s">
        <v>42</v>
      </c>
      <c r="C365" s="32" t="s">
        <v>240</v>
      </c>
      <c r="D365" s="33" t="s">
        <v>42</v>
      </c>
      <c r="E365" s="31" t="s">
        <v>42</v>
      </c>
      <c r="F365" s="31" t="s">
        <v>42</v>
      </c>
      <c r="G365" s="13">
        <v>0</v>
      </c>
      <c r="H365" s="13">
        <v>0</v>
      </c>
      <c r="I365" s="14" t="s">
        <v>7</v>
      </c>
      <c r="J365" s="15"/>
      <c r="K365" s="15"/>
      <c r="L365" s="4" t="str">
        <f>IF(H365&lt;&gt;0,IF(Q365&gt;0,IF($C$4&gt;K365,Inputs!$D$7,Inputs!$D$8),Inputs!$D$9),"-")</f>
        <v>-</v>
      </c>
      <c r="M365" s="4" t="str">
        <f>IF(H365&lt;&gt;0,IF(O365=0,Inputs!$D$11,IF(AND(O365&gt;0,O365&lt;Q365),Inputs!$D$12,Inputs!$D$13)),"-")</f>
        <v>-</v>
      </c>
      <c r="N365" s="14" t="s">
        <v>199</v>
      </c>
      <c r="O365" s="13">
        <v>0</v>
      </c>
      <c r="P365" s="13" t="s">
        <v>42</v>
      </c>
      <c r="Q365" s="2">
        <f t="shared" si="50"/>
        <v>0</v>
      </c>
      <c r="R365" s="6" t="str">
        <f>IF(H365&lt;&gt;0,IF(M365&lt;&gt;Inputs!$D$13,$C$4-J365,"-"),"-")</f>
        <v>-</v>
      </c>
      <c r="S365" s="6" t="str">
        <f ca="1">IF(AND(H365&lt;&gt;0,K365&lt;$C$4),IF(M365&lt;&gt;Inputs!$D$13,$C$4-K365,"-"),"-")</f>
        <v>-</v>
      </c>
      <c r="T365" s="6" t="str">
        <f>IF(M365=Inputs!$D$9,'Invoice Tracker'!P365-'Invoice Tracker'!K365,"-")</f>
        <v>-</v>
      </c>
      <c r="U365" s="5">
        <f ca="1">IF((M365&lt;&gt;Inputs!$D$13),IF($C$4&gt;'Invoice Tracker'!K365+Inputs!$G$22,1,0),0)</f>
        <v>1</v>
      </c>
      <c r="V365" s="14">
        <v>0</v>
      </c>
      <c r="W365" s="5">
        <f t="shared" ca="1" si="51"/>
        <v>1</v>
      </c>
      <c r="X365" s="1">
        <f ca="1">IF((M365&lt;&gt;Inputs!$D$13),IF($C$4&gt;'Invoice Tracker'!K365+Inputs!$G$23,1,0),0)</f>
        <v>1</v>
      </c>
      <c r="Y365" s="14">
        <v>0</v>
      </c>
      <c r="Z365" s="5">
        <f t="shared" ca="1" si="52"/>
        <v>1</v>
      </c>
      <c r="AA365" s="1">
        <f ca="1">IF((M365&lt;&gt;Inputs!$D$13),IF($C$4&gt;'Invoice Tracker'!K365+Inputs!$G$24,1,0),0)</f>
        <v>1</v>
      </c>
      <c r="AB365" s="14">
        <v>0</v>
      </c>
      <c r="AC365" s="5">
        <f t="shared" ca="1" si="53"/>
        <v>1</v>
      </c>
      <c r="AD365" s="1">
        <f ca="1">IF((M365&lt;&gt;Inputs!$D$13),IF($C$4&gt;'Invoice Tracker'!K365+Inputs!$G$25,1,0),0)</f>
        <v>1</v>
      </c>
      <c r="AE365" s="14">
        <v>0</v>
      </c>
      <c r="AF365" s="5">
        <f t="shared" ca="1" si="54"/>
        <v>1</v>
      </c>
      <c r="AG365" s="1">
        <f ca="1">IF((M365&lt;&gt;Inputs!$D$13),IF($C$4&gt;'Invoice Tracker'!K365+Inputs!$G$26,1,0),0)</f>
        <v>1</v>
      </c>
      <c r="AH365" s="14">
        <v>0</v>
      </c>
      <c r="AI365" s="5">
        <f t="shared" ca="1" si="55"/>
        <v>1</v>
      </c>
      <c r="AJ365" s="1">
        <f ca="1">IF((M365&lt;&gt;Inputs!$D$13),IF($C$4&gt;'Invoice Tracker'!K365+Inputs!$G$27,1,0),0)</f>
        <v>1</v>
      </c>
      <c r="AK365" s="14">
        <v>0</v>
      </c>
      <c r="AL365" s="5">
        <f t="shared" ca="1" si="56"/>
        <v>1</v>
      </c>
    </row>
    <row r="366" spans="2:38" x14ac:dyDescent="0.2">
      <c r="B366" s="31" t="s">
        <v>42</v>
      </c>
      <c r="C366" s="32" t="s">
        <v>240</v>
      </c>
      <c r="D366" s="33" t="s">
        <v>42</v>
      </c>
      <c r="E366" s="31" t="s">
        <v>42</v>
      </c>
      <c r="F366" s="31" t="s">
        <v>42</v>
      </c>
      <c r="G366" s="13">
        <v>0</v>
      </c>
      <c r="H366" s="13">
        <v>0</v>
      </c>
      <c r="I366" s="14" t="s">
        <v>7</v>
      </c>
      <c r="J366" s="15"/>
      <c r="K366" s="15"/>
      <c r="L366" s="4" t="str">
        <f>IF(H366&lt;&gt;0,IF(Q366&gt;0,IF($C$4&gt;K366,Inputs!$D$7,Inputs!$D$8),Inputs!$D$9),"-")</f>
        <v>-</v>
      </c>
      <c r="M366" s="4" t="str">
        <f>IF(H366&lt;&gt;0,IF(O366=0,Inputs!$D$11,IF(AND(O366&gt;0,O366&lt;Q366),Inputs!$D$12,Inputs!$D$13)),"-")</f>
        <v>-</v>
      </c>
      <c r="N366" s="14" t="s">
        <v>199</v>
      </c>
      <c r="O366" s="13">
        <v>0</v>
      </c>
      <c r="P366" s="13" t="s">
        <v>42</v>
      </c>
      <c r="Q366" s="2">
        <f t="shared" si="50"/>
        <v>0</v>
      </c>
      <c r="R366" s="6" t="str">
        <f>IF(H366&lt;&gt;0,IF(M366&lt;&gt;Inputs!$D$13,$C$4-J366,"-"),"-")</f>
        <v>-</v>
      </c>
      <c r="S366" s="6" t="str">
        <f ca="1">IF(AND(H366&lt;&gt;0,K366&lt;$C$4),IF(M366&lt;&gt;Inputs!$D$13,$C$4-K366,"-"),"-")</f>
        <v>-</v>
      </c>
      <c r="T366" s="6" t="str">
        <f>IF(M366=Inputs!$D$9,'Invoice Tracker'!P366-'Invoice Tracker'!K366,"-")</f>
        <v>-</v>
      </c>
      <c r="U366" s="5">
        <f ca="1">IF((M366&lt;&gt;Inputs!$D$13),IF($C$4&gt;'Invoice Tracker'!K366+Inputs!$G$22,1,0),0)</f>
        <v>1</v>
      </c>
      <c r="V366" s="14">
        <v>0</v>
      </c>
      <c r="W366" s="5">
        <f t="shared" ca="1" si="51"/>
        <v>1</v>
      </c>
      <c r="X366" s="1">
        <f ca="1">IF((M366&lt;&gt;Inputs!$D$13),IF($C$4&gt;'Invoice Tracker'!K366+Inputs!$G$23,1,0),0)</f>
        <v>1</v>
      </c>
      <c r="Y366" s="14">
        <v>0</v>
      </c>
      <c r="Z366" s="5">
        <f t="shared" ca="1" si="52"/>
        <v>1</v>
      </c>
      <c r="AA366" s="1">
        <f ca="1">IF((M366&lt;&gt;Inputs!$D$13),IF($C$4&gt;'Invoice Tracker'!K366+Inputs!$G$24,1,0),0)</f>
        <v>1</v>
      </c>
      <c r="AB366" s="14">
        <v>0</v>
      </c>
      <c r="AC366" s="5">
        <f t="shared" ca="1" si="53"/>
        <v>1</v>
      </c>
      <c r="AD366" s="1">
        <f ca="1">IF((M366&lt;&gt;Inputs!$D$13),IF($C$4&gt;'Invoice Tracker'!K366+Inputs!$G$25,1,0),0)</f>
        <v>1</v>
      </c>
      <c r="AE366" s="14">
        <v>0</v>
      </c>
      <c r="AF366" s="5">
        <f t="shared" ca="1" si="54"/>
        <v>1</v>
      </c>
      <c r="AG366" s="1">
        <f ca="1">IF((M366&lt;&gt;Inputs!$D$13),IF($C$4&gt;'Invoice Tracker'!K366+Inputs!$G$26,1,0),0)</f>
        <v>1</v>
      </c>
      <c r="AH366" s="14">
        <v>0</v>
      </c>
      <c r="AI366" s="5">
        <f t="shared" ca="1" si="55"/>
        <v>1</v>
      </c>
      <c r="AJ366" s="1">
        <f ca="1">IF((M366&lt;&gt;Inputs!$D$13),IF($C$4&gt;'Invoice Tracker'!K366+Inputs!$G$27,1,0),0)</f>
        <v>1</v>
      </c>
      <c r="AK366" s="14">
        <v>0</v>
      </c>
      <c r="AL366" s="5">
        <f t="shared" ca="1" si="56"/>
        <v>1</v>
      </c>
    </row>
    <row r="367" spans="2:38" x14ac:dyDescent="0.2">
      <c r="B367" s="31" t="s">
        <v>42</v>
      </c>
      <c r="C367" s="32" t="s">
        <v>240</v>
      </c>
      <c r="D367" s="33" t="s">
        <v>42</v>
      </c>
      <c r="E367" s="31" t="s">
        <v>42</v>
      </c>
      <c r="F367" s="31" t="s">
        <v>42</v>
      </c>
      <c r="G367" s="13">
        <v>0</v>
      </c>
      <c r="H367" s="13">
        <v>0</v>
      </c>
      <c r="I367" s="14" t="s">
        <v>7</v>
      </c>
      <c r="J367" s="15"/>
      <c r="K367" s="15"/>
      <c r="L367" s="4" t="str">
        <f>IF(H367&lt;&gt;0,IF(Q367&gt;0,IF($C$4&gt;K367,Inputs!$D$7,Inputs!$D$8),Inputs!$D$9),"-")</f>
        <v>-</v>
      </c>
      <c r="M367" s="4" t="str">
        <f>IF(H367&lt;&gt;0,IF(O367=0,Inputs!$D$11,IF(AND(O367&gt;0,O367&lt;Q367),Inputs!$D$12,Inputs!$D$13)),"-")</f>
        <v>-</v>
      </c>
      <c r="N367" s="14" t="s">
        <v>199</v>
      </c>
      <c r="O367" s="13">
        <v>0</v>
      </c>
      <c r="P367" s="13" t="s">
        <v>42</v>
      </c>
      <c r="Q367" s="2">
        <f t="shared" si="50"/>
        <v>0</v>
      </c>
      <c r="R367" s="6" t="str">
        <f>IF(H367&lt;&gt;0,IF(M367&lt;&gt;Inputs!$D$13,$C$4-J367,"-"),"-")</f>
        <v>-</v>
      </c>
      <c r="S367" s="6" t="str">
        <f ca="1">IF(AND(H367&lt;&gt;0,K367&lt;$C$4),IF(M367&lt;&gt;Inputs!$D$13,$C$4-K367,"-"),"-")</f>
        <v>-</v>
      </c>
      <c r="T367" s="6" t="str">
        <f>IF(M367=Inputs!$D$9,'Invoice Tracker'!P367-'Invoice Tracker'!K367,"-")</f>
        <v>-</v>
      </c>
      <c r="U367" s="5">
        <f ca="1">IF((M367&lt;&gt;Inputs!$D$13),IF($C$4&gt;'Invoice Tracker'!K367+Inputs!$G$22,1,0),0)</f>
        <v>1</v>
      </c>
      <c r="V367" s="14">
        <v>0</v>
      </c>
      <c r="W367" s="5">
        <f t="shared" ca="1" si="51"/>
        <v>1</v>
      </c>
      <c r="X367" s="1">
        <f ca="1">IF((M367&lt;&gt;Inputs!$D$13),IF($C$4&gt;'Invoice Tracker'!K367+Inputs!$G$23,1,0),0)</f>
        <v>1</v>
      </c>
      <c r="Y367" s="14">
        <v>0</v>
      </c>
      <c r="Z367" s="5">
        <f t="shared" ca="1" si="52"/>
        <v>1</v>
      </c>
      <c r="AA367" s="1">
        <f ca="1">IF((M367&lt;&gt;Inputs!$D$13),IF($C$4&gt;'Invoice Tracker'!K367+Inputs!$G$24,1,0),0)</f>
        <v>1</v>
      </c>
      <c r="AB367" s="14">
        <v>0</v>
      </c>
      <c r="AC367" s="5">
        <f t="shared" ca="1" si="53"/>
        <v>1</v>
      </c>
      <c r="AD367" s="1">
        <f ca="1">IF((M367&lt;&gt;Inputs!$D$13),IF($C$4&gt;'Invoice Tracker'!K367+Inputs!$G$25,1,0),0)</f>
        <v>1</v>
      </c>
      <c r="AE367" s="14">
        <v>0</v>
      </c>
      <c r="AF367" s="5">
        <f t="shared" ca="1" si="54"/>
        <v>1</v>
      </c>
      <c r="AG367" s="1">
        <f ca="1">IF((M367&lt;&gt;Inputs!$D$13),IF($C$4&gt;'Invoice Tracker'!K367+Inputs!$G$26,1,0),0)</f>
        <v>1</v>
      </c>
      <c r="AH367" s="14">
        <v>0</v>
      </c>
      <c r="AI367" s="5">
        <f t="shared" ca="1" si="55"/>
        <v>1</v>
      </c>
      <c r="AJ367" s="1">
        <f ca="1">IF((M367&lt;&gt;Inputs!$D$13),IF($C$4&gt;'Invoice Tracker'!K367+Inputs!$G$27,1,0),0)</f>
        <v>1</v>
      </c>
      <c r="AK367" s="14">
        <v>0</v>
      </c>
      <c r="AL367" s="5">
        <f t="shared" ca="1" si="56"/>
        <v>1</v>
      </c>
    </row>
    <row r="368" spans="2:38" x14ac:dyDescent="0.2">
      <c r="B368" s="31" t="s">
        <v>42</v>
      </c>
      <c r="C368" s="32" t="s">
        <v>240</v>
      </c>
      <c r="D368" s="33" t="s">
        <v>42</v>
      </c>
      <c r="E368" s="31" t="s">
        <v>42</v>
      </c>
      <c r="F368" s="31" t="s">
        <v>42</v>
      </c>
      <c r="G368" s="13">
        <v>0</v>
      </c>
      <c r="H368" s="13">
        <v>0</v>
      </c>
      <c r="I368" s="14" t="s">
        <v>7</v>
      </c>
      <c r="J368" s="15"/>
      <c r="K368" s="15"/>
      <c r="L368" s="4" t="str">
        <f>IF(H368&lt;&gt;0,IF(Q368&gt;0,IF($C$4&gt;K368,Inputs!$D$7,Inputs!$D$8),Inputs!$D$9),"-")</f>
        <v>-</v>
      </c>
      <c r="M368" s="4" t="str">
        <f>IF(H368&lt;&gt;0,IF(O368=0,Inputs!$D$11,IF(AND(O368&gt;0,O368&lt;Q368),Inputs!$D$12,Inputs!$D$13)),"-")</f>
        <v>-</v>
      </c>
      <c r="N368" s="14" t="s">
        <v>199</v>
      </c>
      <c r="O368" s="13">
        <v>0</v>
      </c>
      <c r="P368" s="13" t="s">
        <v>42</v>
      </c>
      <c r="Q368" s="2">
        <f t="shared" si="50"/>
        <v>0</v>
      </c>
      <c r="R368" s="6" t="str">
        <f>IF(H368&lt;&gt;0,IF(M368&lt;&gt;Inputs!$D$13,$C$4-J368,"-"),"-")</f>
        <v>-</v>
      </c>
      <c r="S368" s="6" t="str">
        <f ca="1">IF(AND(H368&lt;&gt;0,K368&lt;$C$4),IF(M368&lt;&gt;Inputs!$D$13,$C$4-K368,"-"),"-")</f>
        <v>-</v>
      </c>
      <c r="T368" s="6" t="str">
        <f>IF(M368=Inputs!$D$9,'Invoice Tracker'!P368-'Invoice Tracker'!K368,"-")</f>
        <v>-</v>
      </c>
      <c r="U368" s="5">
        <f ca="1">IF((M368&lt;&gt;Inputs!$D$13),IF($C$4&gt;'Invoice Tracker'!K368+Inputs!$G$22,1,0),0)</f>
        <v>1</v>
      </c>
      <c r="V368" s="14">
        <v>0</v>
      </c>
      <c r="W368" s="5">
        <f t="shared" ca="1" si="51"/>
        <v>1</v>
      </c>
      <c r="X368" s="1">
        <f ca="1">IF((M368&lt;&gt;Inputs!$D$13),IF($C$4&gt;'Invoice Tracker'!K368+Inputs!$G$23,1,0),0)</f>
        <v>1</v>
      </c>
      <c r="Y368" s="14">
        <v>0</v>
      </c>
      <c r="Z368" s="5">
        <f t="shared" ca="1" si="52"/>
        <v>1</v>
      </c>
      <c r="AA368" s="1">
        <f ca="1">IF((M368&lt;&gt;Inputs!$D$13),IF($C$4&gt;'Invoice Tracker'!K368+Inputs!$G$24,1,0),0)</f>
        <v>1</v>
      </c>
      <c r="AB368" s="14">
        <v>0</v>
      </c>
      <c r="AC368" s="5">
        <f t="shared" ca="1" si="53"/>
        <v>1</v>
      </c>
      <c r="AD368" s="1">
        <f ca="1">IF((M368&lt;&gt;Inputs!$D$13),IF($C$4&gt;'Invoice Tracker'!K368+Inputs!$G$25,1,0),0)</f>
        <v>1</v>
      </c>
      <c r="AE368" s="14">
        <v>0</v>
      </c>
      <c r="AF368" s="5">
        <f t="shared" ca="1" si="54"/>
        <v>1</v>
      </c>
      <c r="AG368" s="1">
        <f ca="1">IF((M368&lt;&gt;Inputs!$D$13),IF($C$4&gt;'Invoice Tracker'!K368+Inputs!$G$26,1,0),0)</f>
        <v>1</v>
      </c>
      <c r="AH368" s="14">
        <v>0</v>
      </c>
      <c r="AI368" s="5">
        <f t="shared" ca="1" si="55"/>
        <v>1</v>
      </c>
      <c r="AJ368" s="1">
        <f ca="1">IF((M368&lt;&gt;Inputs!$D$13),IF($C$4&gt;'Invoice Tracker'!K368+Inputs!$G$27,1,0),0)</f>
        <v>1</v>
      </c>
      <c r="AK368" s="14">
        <v>0</v>
      </c>
      <c r="AL368" s="5">
        <f t="shared" ca="1" si="56"/>
        <v>1</v>
      </c>
    </row>
    <row r="369" spans="2:38" x14ac:dyDescent="0.2">
      <c r="B369" s="31" t="s">
        <v>42</v>
      </c>
      <c r="C369" s="32" t="s">
        <v>240</v>
      </c>
      <c r="D369" s="33" t="s">
        <v>42</v>
      </c>
      <c r="E369" s="31" t="s">
        <v>42</v>
      </c>
      <c r="F369" s="31" t="s">
        <v>42</v>
      </c>
      <c r="G369" s="13">
        <v>0</v>
      </c>
      <c r="H369" s="13">
        <v>0</v>
      </c>
      <c r="I369" s="14" t="s">
        <v>7</v>
      </c>
      <c r="J369" s="15"/>
      <c r="K369" s="15"/>
      <c r="L369" s="4" t="str">
        <f>IF(H369&lt;&gt;0,IF(Q369&gt;0,IF($C$4&gt;K369,Inputs!$D$7,Inputs!$D$8),Inputs!$D$9),"-")</f>
        <v>-</v>
      </c>
      <c r="M369" s="4" t="str">
        <f>IF(H369&lt;&gt;0,IF(O369=0,Inputs!$D$11,IF(AND(O369&gt;0,O369&lt;Q369),Inputs!$D$12,Inputs!$D$13)),"-")</f>
        <v>-</v>
      </c>
      <c r="N369" s="14" t="s">
        <v>199</v>
      </c>
      <c r="O369" s="13">
        <v>0</v>
      </c>
      <c r="P369" s="13" t="s">
        <v>42</v>
      </c>
      <c r="Q369" s="2">
        <f t="shared" si="50"/>
        <v>0</v>
      </c>
      <c r="R369" s="6" t="str">
        <f>IF(H369&lt;&gt;0,IF(M369&lt;&gt;Inputs!$D$13,$C$4-J369,"-"),"-")</f>
        <v>-</v>
      </c>
      <c r="S369" s="6" t="str">
        <f ca="1">IF(AND(H369&lt;&gt;0,K369&lt;$C$4),IF(M369&lt;&gt;Inputs!$D$13,$C$4-K369,"-"),"-")</f>
        <v>-</v>
      </c>
      <c r="T369" s="6" t="str">
        <f>IF(M369=Inputs!$D$9,'Invoice Tracker'!P369-'Invoice Tracker'!K369,"-")</f>
        <v>-</v>
      </c>
      <c r="U369" s="5">
        <f ca="1">IF((M369&lt;&gt;Inputs!$D$13),IF($C$4&gt;'Invoice Tracker'!K369+Inputs!$G$22,1,0),0)</f>
        <v>1</v>
      </c>
      <c r="V369" s="14">
        <v>0</v>
      </c>
      <c r="W369" s="5">
        <f t="shared" ca="1" si="51"/>
        <v>1</v>
      </c>
      <c r="X369" s="1">
        <f ca="1">IF((M369&lt;&gt;Inputs!$D$13),IF($C$4&gt;'Invoice Tracker'!K369+Inputs!$G$23,1,0),0)</f>
        <v>1</v>
      </c>
      <c r="Y369" s="14">
        <v>0</v>
      </c>
      <c r="Z369" s="5">
        <f t="shared" ca="1" si="52"/>
        <v>1</v>
      </c>
      <c r="AA369" s="1">
        <f ca="1">IF((M369&lt;&gt;Inputs!$D$13),IF($C$4&gt;'Invoice Tracker'!K369+Inputs!$G$24,1,0),0)</f>
        <v>1</v>
      </c>
      <c r="AB369" s="14">
        <v>0</v>
      </c>
      <c r="AC369" s="5">
        <f t="shared" ca="1" si="53"/>
        <v>1</v>
      </c>
      <c r="AD369" s="1">
        <f ca="1">IF((M369&lt;&gt;Inputs!$D$13),IF($C$4&gt;'Invoice Tracker'!K369+Inputs!$G$25,1,0),0)</f>
        <v>1</v>
      </c>
      <c r="AE369" s="14">
        <v>0</v>
      </c>
      <c r="AF369" s="5">
        <f t="shared" ca="1" si="54"/>
        <v>1</v>
      </c>
      <c r="AG369" s="1">
        <f ca="1">IF((M369&lt;&gt;Inputs!$D$13),IF($C$4&gt;'Invoice Tracker'!K369+Inputs!$G$26,1,0),0)</f>
        <v>1</v>
      </c>
      <c r="AH369" s="14">
        <v>0</v>
      </c>
      <c r="AI369" s="5">
        <f t="shared" ca="1" si="55"/>
        <v>1</v>
      </c>
      <c r="AJ369" s="1">
        <f ca="1">IF((M369&lt;&gt;Inputs!$D$13),IF($C$4&gt;'Invoice Tracker'!K369+Inputs!$G$27,1,0),0)</f>
        <v>1</v>
      </c>
      <c r="AK369" s="14">
        <v>0</v>
      </c>
      <c r="AL369" s="5">
        <f t="shared" ca="1" si="56"/>
        <v>1</v>
      </c>
    </row>
    <row r="370" spans="2:38" x14ac:dyDescent="0.2">
      <c r="B370" s="31" t="s">
        <v>42</v>
      </c>
      <c r="C370" s="32" t="s">
        <v>240</v>
      </c>
      <c r="D370" s="33" t="s">
        <v>42</v>
      </c>
      <c r="E370" s="31" t="s">
        <v>42</v>
      </c>
      <c r="F370" s="31" t="s">
        <v>42</v>
      </c>
      <c r="G370" s="13">
        <v>0</v>
      </c>
      <c r="H370" s="13">
        <v>0</v>
      </c>
      <c r="I370" s="14" t="s">
        <v>7</v>
      </c>
      <c r="J370" s="15"/>
      <c r="K370" s="15"/>
      <c r="L370" s="4" t="str">
        <f>IF(H370&lt;&gt;0,IF(Q370&gt;0,IF($C$4&gt;K370,Inputs!$D$7,Inputs!$D$8),Inputs!$D$9),"-")</f>
        <v>-</v>
      </c>
      <c r="M370" s="4" t="str">
        <f>IF(H370&lt;&gt;0,IF(O370=0,Inputs!$D$11,IF(AND(O370&gt;0,O370&lt;Q370),Inputs!$D$12,Inputs!$D$13)),"-")</f>
        <v>-</v>
      </c>
      <c r="N370" s="14" t="s">
        <v>199</v>
      </c>
      <c r="O370" s="13">
        <v>0</v>
      </c>
      <c r="P370" s="13" t="s">
        <v>42</v>
      </c>
      <c r="Q370" s="2">
        <f t="shared" si="50"/>
        <v>0</v>
      </c>
      <c r="R370" s="6" t="str">
        <f>IF(H370&lt;&gt;0,IF(M370&lt;&gt;Inputs!$D$13,$C$4-J370,"-"),"-")</f>
        <v>-</v>
      </c>
      <c r="S370" s="6" t="str">
        <f ca="1">IF(AND(H370&lt;&gt;0,K370&lt;$C$4),IF(M370&lt;&gt;Inputs!$D$13,$C$4-K370,"-"),"-")</f>
        <v>-</v>
      </c>
      <c r="T370" s="6" t="str">
        <f>IF(M370=Inputs!$D$9,'Invoice Tracker'!P370-'Invoice Tracker'!K370,"-")</f>
        <v>-</v>
      </c>
      <c r="U370" s="5">
        <f ca="1">IF((M370&lt;&gt;Inputs!$D$13),IF($C$4&gt;'Invoice Tracker'!K370+Inputs!$G$22,1,0),0)</f>
        <v>1</v>
      </c>
      <c r="V370" s="14">
        <v>0</v>
      </c>
      <c r="W370" s="5">
        <f t="shared" ca="1" si="51"/>
        <v>1</v>
      </c>
      <c r="X370" s="1">
        <f ca="1">IF((M370&lt;&gt;Inputs!$D$13),IF($C$4&gt;'Invoice Tracker'!K370+Inputs!$G$23,1,0),0)</f>
        <v>1</v>
      </c>
      <c r="Y370" s="14">
        <v>0</v>
      </c>
      <c r="Z370" s="5">
        <f t="shared" ca="1" si="52"/>
        <v>1</v>
      </c>
      <c r="AA370" s="1">
        <f ca="1">IF((M370&lt;&gt;Inputs!$D$13),IF($C$4&gt;'Invoice Tracker'!K370+Inputs!$G$24,1,0),0)</f>
        <v>1</v>
      </c>
      <c r="AB370" s="14">
        <v>0</v>
      </c>
      <c r="AC370" s="5">
        <f t="shared" ca="1" si="53"/>
        <v>1</v>
      </c>
      <c r="AD370" s="1">
        <f ca="1">IF((M370&lt;&gt;Inputs!$D$13),IF($C$4&gt;'Invoice Tracker'!K370+Inputs!$G$25,1,0),0)</f>
        <v>1</v>
      </c>
      <c r="AE370" s="14">
        <v>0</v>
      </c>
      <c r="AF370" s="5">
        <f t="shared" ca="1" si="54"/>
        <v>1</v>
      </c>
      <c r="AG370" s="1">
        <f ca="1">IF((M370&lt;&gt;Inputs!$D$13),IF($C$4&gt;'Invoice Tracker'!K370+Inputs!$G$26,1,0),0)</f>
        <v>1</v>
      </c>
      <c r="AH370" s="14">
        <v>0</v>
      </c>
      <c r="AI370" s="5">
        <f t="shared" ca="1" si="55"/>
        <v>1</v>
      </c>
      <c r="AJ370" s="1">
        <f ca="1">IF((M370&lt;&gt;Inputs!$D$13),IF($C$4&gt;'Invoice Tracker'!K370+Inputs!$G$27,1,0),0)</f>
        <v>1</v>
      </c>
      <c r="AK370" s="14">
        <v>0</v>
      </c>
      <c r="AL370" s="5">
        <f t="shared" ca="1" si="56"/>
        <v>1</v>
      </c>
    </row>
    <row r="371" spans="2:38" x14ac:dyDescent="0.2">
      <c r="B371" s="31" t="s">
        <v>42</v>
      </c>
      <c r="C371" s="32" t="s">
        <v>240</v>
      </c>
      <c r="D371" s="33" t="s">
        <v>42</v>
      </c>
      <c r="E371" s="31" t="s">
        <v>42</v>
      </c>
      <c r="F371" s="31" t="s">
        <v>42</v>
      </c>
      <c r="G371" s="13">
        <v>0</v>
      </c>
      <c r="H371" s="13">
        <v>0</v>
      </c>
      <c r="I371" s="14" t="s">
        <v>7</v>
      </c>
      <c r="J371" s="15"/>
      <c r="K371" s="15"/>
      <c r="L371" s="4" t="str">
        <f>IF(H371&lt;&gt;0,IF(Q371&gt;0,IF($C$4&gt;K371,Inputs!$D$7,Inputs!$D$8),Inputs!$D$9),"-")</f>
        <v>-</v>
      </c>
      <c r="M371" s="4" t="str">
        <f>IF(H371&lt;&gt;0,IF(O371=0,Inputs!$D$11,IF(AND(O371&gt;0,O371&lt;Q371),Inputs!$D$12,Inputs!$D$13)),"-")</f>
        <v>-</v>
      </c>
      <c r="N371" s="14" t="s">
        <v>199</v>
      </c>
      <c r="O371" s="13">
        <v>0</v>
      </c>
      <c r="P371" s="13" t="s">
        <v>42</v>
      </c>
      <c r="Q371" s="2">
        <f t="shared" si="50"/>
        <v>0</v>
      </c>
      <c r="R371" s="6" t="str">
        <f>IF(H371&lt;&gt;0,IF(M371&lt;&gt;Inputs!$D$13,$C$4-J371,"-"),"-")</f>
        <v>-</v>
      </c>
      <c r="S371" s="6" t="str">
        <f ca="1">IF(AND(H371&lt;&gt;0,K371&lt;$C$4),IF(M371&lt;&gt;Inputs!$D$13,$C$4-K371,"-"),"-")</f>
        <v>-</v>
      </c>
      <c r="T371" s="6" t="str">
        <f>IF(M371=Inputs!$D$9,'Invoice Tracker'!P371-'Invoice Tracker'!K371,"-")</f>
        <v>-</v>
      </c>
      <c r="U371" s="5">
        <f ca="1">IF((M371&lt;&gt;Inputs!$D$13),IF($C$4&gt;'Invoice Tracker'!K371+Inputs!$G$22,1,0),0)</f>
        <v>1</v>
      </c>
      <c r="V371" s="14">
        <v>0</v>
      </c>
      <c r="W371" s="5">
        <f t="shared" ca="1" si="51"/>
        <v>1</v>
      </c>
      <c r="X371" s="1">
        <f ca="1">IF((M371&lt;&gt;Inputs!$D$13),IF($C$4&gt;'Invoice Tracker'!K371+Inputs!$G$23,1,0),0)</f>
        <v>1</v>
      </c>
      <c r="Y371" s="14">
        <v>0</v>
      </c>
      <c r="Z371" s="5">
        <f t="shared" ca="1" si="52"/>
        <v>1</v>
      </c>
      <c r="AA371" s="1">
        <f ca="1">IF((M371&lt;&gt;Inputs!$D$13),IF($C$4&gt;'Invoice Tracker'!K371+Inputs!$G$24,1,0),0)</f>
        <v>1</v>
      </c>
      <c r="AB371" s="14">
        <v>0</v>
      </c>
      <c r="AC371" s="5">
        <f t="shared" ca="1" si="53"/>
        <v>1</v>
      </c>
      <c r="AD371" s="1">
        <f ca="1">IF((M371&lt;&gt;Inputs!$D$13),IF($C$4&gt;'Invoice Tracker'!K371+Inputs!$G$25,1,0),0)</f>
        <v>1</v>
      </c>
      <c r="AE371" s="14">
        <v>0</v>
      </c>
      <c r="AF371" s="5">
        <f t="shared" ca="1" si="54"/>
        <v>1</v>
      </c>
      <c r="AG371" s="1">
        <f ca="1">IF((M371&lt;&gt;Inputs!$D$13),IF($C$4&gt;'Invoice Tracker'!K371+Inputs!$G$26,1,0),0)</f>
        <v>1</v>
      </c>
      <c r="AH371" s="14">
        <v>0</v>
      </c>
      <c r="AI371" s="5">
        <f t="shared" ca="1" si="55"/>
        <v>1</v>
      </c>
      <c r="AJ371" s="1">
        <f ca="1">IF((M371&lt;&gt;Inputs!$D$13),IF($C$4&gt;'Invoice Tracker'!K371+Inputs!$G$27,1,0),0)</f>
        <v>1</v>
      </c>
      <c r="AK371" s="14">
        <v>0</v>
      </c>
      <c r="AL371" s="5">
        <f t="shared" ca="1" si="56"/>
        <v>1</v>
      </c>
    </row>
    <row r="372" spans="2:38" x14ac:dyDescent="0.2">
      <c r="B372" s="31" t="s">
        <v>42</v>
      </c>
      <c r="C372" s="32" t="s">
        <v>240</v>
      </c>
      <c r="D372" s="33" t="s">
        <v>42</v>
      </c>
      <c r="E372" s="31" t="s">
        <v>42</v>
      </c>
      <c r="F372" s="31" t="s">
        <v>42</v>
      </c>
      <c r="G372" s="13">
        <v>0</v>
      </c>
      <c r="H372" s="13">
        <v>0</v>
      </c>
      <c r="I372" s="14" t="s">
        <v>7</v>
      </c>
      <c r="J372" s="15"/>
      <c r="K372" s="15"/>
      <c r="L372" s="4" t="str">
        <f>IF(H372&lt;&gt;0,IF(Q372&gt;0,IF($C$4&gt;K372,Inputs!$D$7,Inputs!$D$8),Inputs!$D$9),"-")</f>
        <v>-</v>
      </c>
      <c r="M372" s="4" t="str">
        <f>IF(H372&lt;&gt;0,IF(O372=0,Inputs!$D$11,IF(AND(O372&gt;0,O372&lt;Q372),Inputs!$D$12,Inputs!$D$13)),"-")</f>
        <v>-</v>
      </c>
      <c r="N372" s="14" t="s">
        <v>199</v>
      </c>
      <c r="O372" s="13">
        <v>0</v>
      </c>
      <c r="P372" s="13" t="s">
        <v>42</v>
      </c>
      <c r="Q372" s="2">
        <f t="shared" si="50"/>
        <v>0</v>
      </c>
      <c r="R372" s="6" t="str">
        <f>IF(H372&lt;&gt;0,IF(M372&lt;&gt;Inputs!$D$13,$C$4-J372,"-"),"-")</f>
        <v>-</v>
      </c>
      <c r="S372" s="6" t="str">
        <f ca="1">IF(AND(H372&lt;&gt;0,K372&lt;$C$4),IF(M372&lt;&gt;Inputs!$D$13,$C$4-K372,"-"),"-")</f>
        <v>-</v>
      </c>
      <c r="T372" s="6" t="str">
        <f>IF(M372=Inputs!$D$9,'Invoice Tracker'!P372-'Invoice Tracker'!K372,"-")</f>
        <v>-</v>
      </c>
      <c r="U372" s="5">
        <f ca="1">IF((M372&lt;&gt;Inputs!$D$13),IF($C$4&gt;'Invoice Tracker'!K372+Inputs!$G$22,1,0),0)</f>
        <v>1</v>
      </c>
      <c r="V372" s="14">
        <v>0</v>
      </c>
      <c r="W372" s="5">
        <f t="shared" ca="1" si="51"/>
        <v>1</v>
      </c>
      <c r="X372" s="1">
        <f ca="1">IF((M372&lt;&gt;Inputs!$D$13),IF($C$4&gt;'Invoice Tracker'!K372+Inputs!$G$23,1,0),0)</f>
        <v>1</v>
      </c>
      <c r="Y372" s="14">
        <v>0</v>
      </c>
      <c r="Z372" s="5">
        <f t="shared" ca="1" si="52"/>
        <v>1</v>
      </c>
      <c r="AA372" s="1">
        <f ca="1">IF((M372&lt;&gt;Inputs!$D$13),IF($C$4&gt;'Invoice Tracker'!K372+Inputs!$G$24,1,0),0)</f>
        <v>1</v>
      </c>
      <c r="AB372" s="14">
        <v>0</v>
      </c>
      <c r="AC372" s="5">
        <f t="shared" ca="1" si="53"/>
        <v>1</v>
      </c>
      <c r="AD372" s="1">
        <f ca="1">IF((M372&lt;&gt;Inputs!$D$13),IF($C$4&gt;'Invoice Tracker'!K372+Inputs!$G$25,1,0),0)</f>
        <v>1</v>
      </c>
      <c r="AE372" s="14">
        <v>0</v>
      </c>
      <c r="AF372" s="5">
        <f t="shared" ca="1" si="54"/>
        <v>1</v>
      </c>
      <c r="AG372" s="1">
        <f ca="1">IF((M372&lt;&gt;Inputs!$D$13),IF($C$4&gt;'Invoice Tracker'!K372+Inputs!$G$26,1,0),0)</f>
        <v>1</v>
      </c>
      <c r="AH372" s="14">
        <v>0</v>
      </c>
      <c r="AI372" s="5">
        <f t="shared" ca="1" si="55"/>
        <v>1</v>
      </c>
      <c r="AJ372" s="1">
        <f ca="1">IF((M372&lt;&gt;Inputs!$D$13),IF($C$4&gt;'Invoice Tracker'!K372+Inputs!$G$27,1,0),0)</f>
        <v>1</v>
      </c>
      <c r="AK372" s="14">
        <v>0</v>
      </c>
      <c r="AL372" s="5">
        <f t="shared" ca="1" si="56"/>
        <v>1</v>
      </c>
    </row>
    <row r="373" spans="2:38" x14ac:dyDescent="0.2">
      <c r="B373" s="31" t="s">
        <v>42</v>
      </c>
      <c r="C373" s="32" t="s">
        <v>240</v>
      </c>
      <c r="D373" s="33" t="s">
        <v>42</v>
      </c>
      <c r="E373" s="31" t="s">
        <v>42</v>
      </c>
      <c r="F373" s="31" t="s">
        <v>42</v>
      </c>
      <c r="G373" s="13">
        <v>0</v>
      </c>
      <c r="H373" s="13">
        <v>0</v>
      </c>
      <c r="I373" s="14" t="s">
        <v>7</v>
      </c>
      <c r="J373" s="15"/>
      <c r="K373" s="15"/>
      <c r="L373" s="4" t="str">
        <f>IF(H373&lt;&gt;0,IF(Q373&gt;0,IF($C$4&gt;K373,Inputs!$D$7,Inputs!$D$8),Inputs!$D$9),"-")</f>
        <v>-</v>
      </c>
      <c r="M373" s="4" t="str">
        <f>IF(H373&lt;&gt;0,IF(O373=0,Inputs!$D$11,IF(AND(O373&gt;0,O373&lt;Q373),Inputs!$D$12,Inputs!$D$13)),"-")</f>
        <v>-</v>
      </c>
      <c r="N373" s="14" t="s">
        <v>199</v>
      </c>
      <c r="O373" s="13">
        <v>0</v>
      </c>
      <c r="P373" s="13" t="s">
        <v>42</v>
      </c>
      <c r="Q373" s="2">
        <f t="shared" si="50"/>
        <v>0</v>
      </c>
      <c r="R373" s="6" t="str">
        <f>IF(H373&lt;&gt;0,IF(M373&lt;&gt;Inputs!$D$13,$C$4-J373,"-"),"-")</f>
        <v>-</v>
      </c>
      <c r="S373" s="6" t="str">
        <f ca="1">IF(AND(H373&lt;&gt;0,K373&lt;$C$4),IF(M373&lt;&gt;Inputs!$D$13,$C$4-K373,"-"),"-")</f>
        <v>-</v>
      </c>
      <c r="T373" s="6" t="str">
        <f>IF(M373=Inputs!$D$9,'Invoice Tracker'!P373-'Invoice Tracker'!K373,"-")</f>
        <v>-</v>
      </c>
      <c r="U373" s="5">
        <f ca="1">IF((M373&lt;&gt;Inputs!$D$13),IF($C$4&gt;'Invoice Tracker'!K373+Inputs!$G$22,1,0),0)</f>
        <v>1</v>
      </c>
      <c r="V373" s="14">
        <v>0</v>
      </c>
      <c r="W373" s="5">
        <f t="shared" ca="1" si="51"/>
        <v>1</v>
      </c>
      <c r="X373" s="1">
        <f ca="1">IF((M373&lt;&gt;Inputs!$D$13),IF($C$4&gt;'Invoice Tracker'!K373+Inputs!$G$23,1,0),0)</f>
        <v>1</v>
      </c>
      <c r="Y373" s="14">
        <v>0</v>
      </c>
      <c r="Z373" s="5">
        <f t="shared" ca="1" si="52"/>
        <v>1</v>
      </c>
      <c r="AA373" s="1">
        <f ca="1">IF((M373&lt;&gt;Inputs!$D$13),IF($C$4&gt;'Invoice Tracker'!K373+Inputs!$G$24,1,0),0)</f>
        <v>1</v>
      </c>
      <c r="AB373" s="14">
        <v>0</v>
      </c>
      <c r="AC373" s="5">
        <f t="shared" ca="1" si="53"/>
        <v>1</v>
      </c>
      <c r="AD373" s="1">
        <f ca="1">IF((M373&lt;&gt;Inputs!$D$13),IF($C$4&gt;'Invoice Tracker'!K373+Inputs!$G$25,1,0),0)</f>
        <v>1</v>
      </c>
      <c r="AE373" s="14">
        <v>0</v>
      </c>
      <c r="AF373" s="5">
        <f t="shared" ca="1" si="54"/>
        <v>1</v>
      </c>
      <c r="AG373" s="1">
        <f ca="1">IF((M373&lt;&gt;Inputs!$D$13),IF($C$4&gt;'Invoice Tracker'!K373+Inputs!$G$26,1,0),0)</f>
        <v>1</v>
      </c>
      <c r="AH373" s="14">
        <v>0</v>
      </c>
      <c r="AI373" s="5">
        <f t="shared" ca="1" si="55"/>
        <v>1</v>
      </c>
      <c r="AJ373" s="1">
        <f ca="1">IF((M373&lt;&gt;Inputs!$D$13),IF($C$4&gt;'Invoice Tracker'!K373+Inputs!$G$27,1,0),0)</f>
        <v>1</v>
      </c>
      <c r="AK373" s="14">
        <v>0</v>
      </c>
      <c r="AL373" s="5">
        <f t="shared" ca="1" si="56"/>
        <v>1</v>
      </c>
    </row>
    <row r="374" spans="2:38" x14ac:dyDescent="0.2">
      <c r="B374" s="31" t="s">
        <v>42</v>
      </c>
      <c r="C374" s="32" t="s">
        <v>240</v>
      </c>
      <c r="D374" s="33" t="s">
        <v>42</v>
      </c>
      <c r="E374" s="31" t="s">
        <v>42</v>
      </c>
      <c r="F374" s="31" t="s">
        <v>42</v>
      </c>
      <c r="G374" s="13">
        <v>0</v>
      </c>
      <c r="H374" s="13">
        <v>0</v>
      </c>
      <c r="I374" s="14" t="s">
        <v>7</v>
      </c>
      <c r="J374" s="15"/>
      <c r="K374" s="15"/>
      <c r="L374" s="4" t="str">
        <f>IF(H374&lt;&gt;0,IF(Q374&gt;0,IF($C$4&gt;K374,Inputs!$D$7,Inputs!$D$8),Inputs!$D$9),"-")</f>
        <v>-</v>
      </c>
      <c r="M374" s="4" t="str">
        <f>IF(H374&lt;&gt;0,IF(O374=0,Inputs!$D$11,IF(AND(O374&gt;0,O374&lt;Q374),Inputs!$D$12,Inputs!$D$13)),"-")</f>
        <v>-</v>
      </c>
      <c r="N374" s="14" t="s">
        <v>199</v>
      </c>
      <c r="O374" s="13">
        <v>0</v>
      </c>
      <c r="P374" s="13" t="s">
        <v>42</v>
      </c>
      <c r="Q374" s="2">
        <f t="shared" si="50"/>
        <v>0</v>
      </c>
      <c r="R374" s="6" t="str">
        <f>IF(H374&lt;&gt;0,IF(M374&lt;&gt;Inputs!$D$13,$C$4-J374,"-"),"-")</f>
        <v>-</v>
      </c>
      <c r="S374" s="6" t="str">
        <f ca="1">IF(AND(H374&lt;&gt;0,K374&lt;$C$4),IF(M374&lt;&gt;Inputs!$D$13,$C$4-K374,"-"),"-")</f>
        <v>-</v>
      </c>
      <c r="T374" s="6" t="str">
        <f>IF(M374=Inputs!$D$9,'Invoice Tracker'!P374-'Invoice Tracker'!K374,"-")</f>
        <v>-</v>
      </c>
      <c r="U374" s="5">
        <f ca="1">IF((M374&lt;&gt;Inputs!$D$13),IF($C$4&gt;'Invoice Tracker'!K374+Inputs!$G$22,1,0),0)</f>
        <v>1</v>
      </c>
      <c r="V374" s="14">
        <v>0</v>
      </c>
      <c r="W374" s="5">
        <f t="shared" ca="1" si="51"/>
        <v>1</v>
      </c>
      <c r="X374" s="1">
        <f ca="1">IF((M374&lt;&gt;Inputs!$D$13),IF($C$4&gt;'Invoice Tracker'!K374+Inputs!$G$23,1,0),0)</f>
        <v>1</v>
      </c>
      <c r="Y374" s="14">
        <v>0</v>
      </c>
      <c r="Z374" s="5">
        <f t="shared" ca="1" si="52"/>
        <v>1</v>
      </c>
      <c r="AA374" s="1">
        <f ca="1">IF((M374&lt;&gt;Inputs!$D$13),IF($C$4&gt;'Invoice Tracker'!K374+Inputs!$G$24,1,0),0)</f>
        <v>1</v>
      </c>
      <c r="AB374" s="14">
        <v>0</v>
      </c>
      <c r="AC374" s="5">
        <f t="shared" ca="1" si="53"/>
        <v>1</v>
      </c>
      <c r="AD374" s="1">
        <f ca="1">IF((M374&lt;&gt;Inputs!$D$13),IF($C$4&gt;'Invoice Tracker'!K374+Inputs!$G$25,1,0),0)</f>
        <v>1</v>
      </c>
      <c r="AE374" s="14">
        <v>0</v>
      </c>
      <c r="AF374" s="5">
        <f t="shared" ca="1" si="54"/>
        <v>1</v>
      </c>
      <c r="AG374" s="1">
        <f ca="1">IF((M374&lt;&gt;Inputs!$D$13),IF($C$4&gt;'Invoice Tracker'!K374+Inputs!$G$26,1,0),0)</f>
        <v>1</v>
      </c>
      <c r="AH374" s="14">
        <v>0</v>
      </c>
      <c r="AI374" s="5">
        <f t="shared" ca="1" si="55"/>
        <v>1</v>
      </c>
      <c r="AJ374" s="1">
        <f ca="1">IF((M374&lt;&gt;Inputs!$D$13),IF($C$4&gt;'Invoice Tracker'!K374+Inputs!$G$27,1,0),0)</f>
        <v>1</v>
      </c>
      <c r="AK374" s="14">
        <v>0</v>
      </c>
      <c r="AL374" s="5">
        <f t="shared" ca="1" si="56"/>
        <v>1</v>
      </c>
    </row>
    <row r="375" spans="2:38" x14ac:dyDescent="0.2">
      <c r="B375" s="31" t="s">
        <v>42</v>
      </c>
      <c r="C375" s="32" t="s">
        <v>240</v>
      </c>
      <c r="D375" s="33" t="s">
        <v>42</v>
      </c>
      <c r="E375" s="31" t="s">
        <v>42</v>
      </c>
      <c r="F375" s="31" t="s">
        <v>42</v>
      </c>
      <c r="G375" s="13">
        <v>0</v>
      </c>
      <c r="H375" s="13">
        <v>0</v>
      </c>
      <c r="I375" s="14" t="s">
        <v>7</v>
      </c>
      <c r="J375" s="15"/>
      <c r="K375" s="15"/>
      <c r="L375" s="4" t="str">
        <f>IF(H375&lt;&gt;0,IF(Q375&gt;0,IF($C$4&gt;K375,Inputs!$D$7,Inputs!$D$8),Inputs!$D$9),"-")</f>
        <v>-</v>
      </c>
      <c r="M375" s="4" t="str">
        <f>IF(H375&lt;&gt;0,IF(O375=0,Inputs!$D$11,IF(AND(O375&gt;0,O375&lt;Q375),Inputs!$D$12,Inputs!$D$13)),"-")</f>
        <v>-</v>
      </c>
      <c r="N375" s="14" t="s">
        <v>199</v>
      </c>
      <c r="O375" s="13">
        <v>0</v>
      </c>
      <c r="P375" s="13" t="s">
        <v>42</v>
      </c>
      <c r="Q375" s="2">
        <f t="shared" si="50"/>
        <v>0</v>
      </c>
      <c r="R375" s="6" t="str">
        <f>IF(H375&lt;&gt;0,IF(M375&lt;&gt;Inputs!$D$13,$C$4-J375,"-"),"-")</f>
        <v>-</v>
      </c>
      <c r="S375" s="6" t="str">
        <f ca="1">IF(AND(H375&lt;&gt;0,K375&lt;$C$4),IF(M375&lt;&gt;Inputs!$D$13,$C$4-K375,"-"),"-")</f>
        <v>-</v>
      </c>
      <c r="T375" s="6" t="str">
        <f>IF(M375=Inputs!$D$9,'Invoice Tracker'!P375-'Invoice Tracker'!K375,"-")</f>
        <v>-</v>
      </c>
      <c r="U375" s="5">
        <f ca="1">IF((M375&lt;&gt;Inputs!$D$13),IF($C$4&gt;'Invoice Tracker'!K375+Inputs!$G$22,1,0),0)</f>
        <v>1</v>
      </c>
      <c r="V375" s="14">
        <v>0</v>
      </c>
      <c r="W375" s="5">
        <f t="shared" ca="1" si="51"/>
        <v>1</v>
      </c>
      <c r="X375" s="1">
        <f ca="1">IF((M375&lt;&gt;Inputs!$D$13),IF($C$4&gt;'Invoice Tracker'!K375+Inputs!$G$23,1,0),0)</f>
        <v>1</v>
      </c>
      <c r="Y375" s="14">
        <v>0</v>
      </c>
      <c r="Z375" s="5">
        <f t="shared" ca="1" si="52"/>
        <v>1</v>
      </c>
      <c r="AA375" s="1">
        <f ca="1">IF((M375&lt;&gt;Inputs!$D$13),IF($C$4&gt;'Invoice Tracker'!K375+Inputs!$G$24,1,0),0)</f>
        <v>1</v>
      </c>
      <c r="AB375" s="14">
        <v>0</v>
      </c>
      <c r="AC375" s="5">
        <f t="shared" ca="1" si="53"/>
        <v>1</v>
      </c>
      <c r="AD375" s="1">
        <f ca="1">IF((M375&lt;&gt;Inputs!$D$13),IF($C$4&gt;'Invoice Tracker'!K375+Inputs!$G$25,1,0),0)</f>
        <v>1</v>
      </c>
      <c r="AE375" s="14">
        <v>0</v>
      </c>
      <c r="AF375" s="5">
        <f t="shared" ca="1" si="54"/>
        <v>1</v>
      </c>
      <c r="AG375" s="1">
        <f ca="1">IF((M375&lt;&gt;Inputs!$D$13),IF($C$4&gt;'Invoice Tracker'!K375+Inputs!$G$26,1,0),0)</f>
        <v>1</v>
      </c>
      <c r="AH375" s="14">
        <v>0</v>
      </c>
      <c r="AI375" s="5">
        <f t="shared" ca="1" si="55"/>
        <v>1</v>
      </c>
      <c r="AJ375" s="1">
        <f ca="1">IF((M375&lt;&gt;Inputs!$D$13),IF($C$4&gt;'Invoice Tracker'!K375+Inputs!$G$27,1,0),0)</f>
        <v>1</v>
      </c>
      <c r="AK375" s="14">
        <v>0</v>
      </c>
      <c r="AL375" s="5">
        <f t="shared" ca="1" si="56"/>
        <v>1</v>
      </c>
    </row>
    <row r="376" spans="2:38" x14ac:dyDescent="0.2">
      <c r="B376" s="31" t="s">
        <v>42</v>
      </c>
      <c r="C376" s="32" t="s">
        <v>240</v>
      </c>
      <c r="D376" s="33" t="s">
        <v>42</v>
      </c>
      <c r="E376" s="31" t="s">
        <v>42</v>
      </c>
      <c r="F376" s="31" t="s">
        <v>42</v>
      </c>
      <c r="G376" s="13">
        <v>0</v>
      </c>
      <c r="H376" s="13">
        <v>0</v>
      </c>
      <c r="I376" s="14" t="s">
        <v>7</v>
      </c>
      <c r="J376" s="15"/>
      <c r="K376" s="15"/>
      <c r="L376" s="4" t="str">
        <f>IF(H376&lt;&gt;0,IF(Q376&gt;0,IF($C$4&gt;K376,Inputs!$D$7,Inputs!$D$8),Inputs!$D$9),"-")</f>
        <v>-</v>
      </c>
      <c r="M376" s="4" t="str">
        <f>IF(H376&lt;&gt;0,IF(O376=0,Inputs!$D$11,IF(AND(O376&gt;0,O376&lt;Q376),Inputs!$D$12,Inputs!$D$13)),"-")</f>
        <v>-</v>
      </c>
      <c r="N376" s="14" t="s">
        <v>199</v>
      </c>
      <c r="O376" s="13">
        <v>0</v>
      </c>
      <c r="P376" s="13" t="s">
        <v>42</v>
      </c>
      <c r="Q376" s="2">
        <f t="shared" si="50"/>
        <v>0</v>
      </c>
      <c r="R376" s="6" t="str">
        <f>IF(H376&lt;&gt;0,IF(M376&lt;&gt;Inputs!$D$13,$C$4-J376,"-"),"-")</f>
        <v>-</v>
      </c>
      <c r="S376" s="6" t="str">
        <f ca="1">IF(AND(H376&lt;&gt;0,K376&lt;$C$4),IF(M376&lt;&gt;Inputs!$D$13,$C$4-K376,"-"),"-")</f>
        <v>-</v>
      </c>
      <c r="T376" s="6" t="str">
        <f>IF(M376=Inputs!$D$9,'Invoice Tracker'!P376-'Invoice Tracker'!K376,"-")</f>
        <v>-</v>
      </c>
      <c r="U376" s="5">
        <f ca="1">IF((M376&lt;&gt;Inputs!$D$13),IF($C$4&gt;'Invoice Tracker'!K376+Inputs!$G$22,1,0),0)</f>
        <v>1</v>
      </c>
      <c r="V376" s="14">
        <v>0</v>
      </c>
      <c r="W376" s="5">
        <f t="shared" ca="1" si="51"/>
        <v>1</v>
      </c>
      <c r="X376" s="1">
        <f ca="1">IF((M376&lt;&gt;Inputs!$D$13),IF($C$4&gt;'Invoice Tracker'!K376+Inputs!$G$23,1,0),0)</f>
        <v>1</v>
      </c>
      <c r="Y376" s="14">
        <v>0</v>
      </c>
      <c r="Z376" s="5">
        <f t="shared" ca="1" si="52"/>
        <v>1</v>
      </c>
      <c r="AA376" s="1">
        <f ca="1">IF((M376&lt;&gt;Inputs!$D$13),IF($C$4&gt;'Invoice Tracker'!K376+Inputs!$G$24,1,0),0)</f>
        <v>1</v>
      </c>
      <c r="AB376" s="14">
        <v>0</v>
      </c>
      <c r="AC376" s="5">
        <f t="shared" ca="1" si="53"/>
        <v>1</v>
      </c>
      <c r="AD376" s="1">
        <f ca="1">IF((M376&lt;&gt;Inputs!$D$13),IF($C$4&gt;'Invoice Tracker'!K376+Inputs!$G$25,1,0),0)</f>
        <v>1</v>
      </c>
      <c r="AE376" s="14">
        <v>0</v>
      </c>
      <c r="AF376" s="5">
        <f t="shared" ca="1" si="54"/>
        <v>1</v>
      </c>
      <c r="AG376" s="1">
        <f ca="1">IF((M376&lt;&gt;Inputs!$D$13),IF($C$4&gt;'Invoice Tracker'!K376+Inputs!$G$26,1,0),0)</f>
        <v>1</v>
      </c>
      <c r="AH376" s="14">
        <v>0</v>
      </c>
      <c r="AI376" s="5">
        <f t="shared" ca="1" si="55"/>
        <v>1</v>
      </c>
      <c r="AJ376" s="1">
        <f ca="1">IF((M376&lt;&gt;Inputs!$D$13),IF($C$4&gt;'Invoice Tracker'!K376+Inputs!$G$27,1,0),0)</f>
        <v>1</v>
      </c>
      <c r="AK376" s="14">
        <v>0</v>
      </c>
      <c r="AL376" s="5">
        <f t="shared" ca="1" si="56"/>
        <v>1</v>
      </c>
    </row>
    <row r="377" spans="2:38" x14ac:dyDescent="0.2">
      <c r="B377" s="31" t="s">
        <v>42</v>
      </c>
      <c r="C377" s="32" t="s">
        <v>240</v>
      </c>
      <c r="D377" s="33" t="s">
        <v>42</v>
      </c>
      <c r="E377" s="31" t="s">
        <v>42</v>
      </c>
      <c r="F377" s="31" t="s">
        <v>42</v>
      </c>
      <c r="G377" s="13">
        <v>0</v>
      </c>
      <c r="H377" s="13">
        <v>0</v>
      </c>
      <c r="I377" s="14" t="s">
        <v>7</v>
      </c>
      <c r="J377" s="15"/>
      <c r="K377" s="15"/>
      <c r="L377" s="4" t="str">
        <f>IF(H377&lt;&gt;0,IF(Q377&gt;0,IF($C$4&gt;K377,Inputs!$D$7,Inputs!$D$8),Inputs!$D$9),"-")</f>
        <v>-</v>
      </c>
      <c r="M377" s="4" t="str">
        <f>IF(H377&lt;&gt;0,IF(O377=0,Inputs!$D$11,IF(AND(O377&gt;0,O377&lt;Q377),Inputs!$D$12,Inputs!$D$13)),"-")</f>
        <v>-</v>
      </c>
      <c r="N377" s="14" t="s">
        <v>199</v>
      </c>
      <c r="O377" s="13">
        <v>0</v>
      </c>
      <c r="P377" s="13" t="s">
        <v>42</v>
      </c>
      <c r="Q377" s="2">
        <f t="shared" si="50"/>
        <v>0</v>
      </c>
      <c r="R377" s="6" t="str">
        <f>IF(H377&lt;&gt;0,IF(M377&lt;&gt;Inputs!$D$13,$C$4-J377,"-"),"-")</f>
        <v>-</v>
      </c>
      <c r="S377" s="6" t="str">
        <f ca="1">IF(AND(H377&lt;&gt;0,K377&lt;$C$4),IF(M377&lt;&gt;Inputs!$D$13,$C$4-K377,"-"),"-")</f>
        <v>-</v>
      </c>
      <c r="T377" s="6" t="str">
        <f>IF(M377=Inputs!$D$9,'Invoice Tracker'!P377-'Invoice Tracker'!K377,"-")</f>
        <v>-</v>
      </c>
      <c r="U377" s="5">
        <f ca="1">IF((M377&lt;&gt;Inputs!$D$13),IF($C$4&gt;'Invoice Tracker'!K377+Inputs!$G$22,1,0),0)</f>
        <v>1</v>
      </c>
      <c r="V377" s="14">
        <v>0</v>
      </c>
      <c r="W377" s="5">
        <f t="shared" ca="1" si="51"/>
        <v>1</v>
      </c>
      <c r="X377" s="1">
        <f ca="1">IF((M377&lt;&gt;Inputs!$D$13),IF($C$4&gt;'Invoice Tracker'!K377+Inputs!$G$23,1,0),0)</f>
        <v>1</v>
      </c>
      <c r="Y377" s="14">
        <v>0</v>
      </c>
      <c r="Z377" s="5">
        <f t="shared" ca="1" si="52"/>
        <v>1</v>
      </c>
      <c r="AA377" s="1">
        <f ca="1">IF((M377&lt;&gt;Inputs!$D$13),IF($C$4&gt;'Invoice Tracker'!K377+Inputs!$G$24,1,0),0)</f>
        <v>1</v>
      </c>
      <c r="AB377" s="14">
        <v>0</v>
      </c>
      <c r="AC377" s="5">
        <f t="shared" ca="1" si="53"/>
        <v>1</v>
      </c>
      <c r="AD377" s="1">
        <f ca="1">IF((M377&lt;&gt;Inputs!$D$13),IF($C$4&gt;'Invoice Tracker'!K377+Inputs!$G$25,1,0),0)</f>
        <v>1</v>
      </c>
      <c r="AE377" s="14">
        <v>0</v>
      </c>
      <c r="AF377" s="5">
        <f t="shared" ca="1" si="54"/>
        <v>1</v>
      </c>
      <c r="AG377" s="1">
        <f ca="1">IF((M377&lt;&gt;Inputs!$D$13),IF($C$4&gt;'Invoice Tracker'!K377+Inputs!$G$26,1,0),0)</f>
        <v>1</v>
      </c>
      <c r="AH377" s="14">
        <v>0</v>
      </c>
      <c r="AI377" s="5">
        <f t="shared" ca="1" si="55"/>
        <v>1</v>
      </c>
      <c r="AJ377" s="1">
        <f ca="1">IF((M377&lt;&gt;Inputs!$D$13),IF($C$4&gt;'Invoice Tracker'!K377+Inputs!$G$27,1,0),0)</f>
        <v>1</v>
      </c>
      <c r="AK377" s="14">
        <v>0</v>
      </c>
      <c r="AL377" s="5">
        <f t="shared" ca="1" si="56"/>
        <v>1</v>
      </c>
    </row>
    <row r="378" spans="2:38" x14ac:dyDescent="0.2">
      <c r="B378" s="31" t="s">
        <v>42</v>
      </c>
      <c r="C378" s="32" t="s">
        <v>240</v>
      </c>
      <c r="D378" s="33" t="s">
        <v>42</v>
      </c>
      <c r="E378" s="31" t="s">
        <v>42</v>
      </c>
      <c r="F378" s="31" t="s">
        <v>42</v>
      </c>
      <c r="G378" s="13">
        <v>0</v>
      </c>
      <c r="H378" s="13">
        <v>0</v>
      </c>
      <c r="I378" s="14" t="s">
        <v>7</v>
      </c>
      <c r="J378" s="15"/>
      <c r="K378" s="15"/>
      <c r="L378" s="4" t="str">
        <f>IF(H378&lt;&gt;0,IF(Q378&gt;0,IF($C$4&gt;K378,Inputs!$D$7,Inputs!$D$8),Inputs!$D$9),"-")</f>
        <v>-</v>
      </c>
      <c r="M378" s="4" t="str">
        <f>IF(H378&lt;&gt;0,IF(O378=0,Inputs!$D$11,IF(AND(O378&gt;0,O378&lt;Q378),Inputs!$D$12,Inputs!$D$13)),"-")</f>
        <v>-</v>
      </c>
      <c r="N378" s="14" t="s">
        <v>199</v>
      </c>
      <c r="O378" s="13">
        <v>0</v>
      </c>
      <c r="P378" s="13" t="s">
        <v>42</v>
      </c>
      <c r="Q378" s="2">
        <f t="shared" si="50"/>
        <v>0</v>
      </c>
      <c r="R378" s="6" t="str">
        <f>IF(H378&lt;&gt;0,IF(M378&lt;&gt;Inputs!$D$13,$C$4-J378,"-"),"-")</f>
        <v>-</v>
      </c>
      <c r="S378" s="6" t="str">
        <f ca="1">IF(AND(H378&lt;&gt;0,K378&lt;$C$4),IF(M378&lt;&gt;Inputs!$D$13,$C$4-K378,"-"),"-")</f>
        <v>-</v>
      </c>
      <c r="T378" s="6" t="str">
        <f>IF(M378=Inputs!$D$9,'Invoice Tracker'!P378-'Invoice Tracker'!K378,"-")</f>
        <v>-</v>
      </c>
      <c r="U378" s="5">
        <f ca="1">IF((M378&lt;&gt;Inputs!$D$13),IF($C$4&gt;'Invoice Tracker'!K378+Inputs!$G$22,1,0),0)</f>
        <v>1</v>
      </c>
      <c r="V378" s="14">
        <v>0</v>
      </c>
      <c r="W378" s="5">
        <f t="shared" ca="1" si="51"/>
        <v>1</v>
      </c>
      <c r="X378" s="1">
        <f ca="1">IF((M378&lt;&gt;Inputs!$D$13),IF($C$4&gt;'Invoice Tracker'!K378+Inputs!$G$23,1,0),0)</f>
        <v>1</v>
      </c>
      <c r="Y378" s="14">
        <v>0</v>
      </c>
      <c r="Z378" s="5">
        <f t="shared" ca="1" si="52"/>
        <v>1</v>
      </c>
      <c r="AA378" s="1">
        <f ca="1">IF((M378&lt;&gt;Inputs!$D$13),IF($C$4&gt;'Invoice Tracker'!K378+Inputs!$G$24,1,0),0)</f>
        <v>1</v>
      </c>
      <c r="AB378" s="14">
        <v>0</v>
      </c>
      <c r="AC378" s="5">
        <f t="shared" ca="1" si="53"/>
        <v>1</v>
      </c>
      <c r="AD378" s="1">
        <f ca="1">IF((M378&lt;&gt;Inputs!$D$13),IF($C$4&gt;'Invoice Tracker'!K378+Inputs!$G$25,1,0),0)</f>
        <v>1</v>
      </c>
      <c r="AE378" s="14">
        <v>0</v>
      </c>
      <c r="AF378" s="5">
        <f t="shared" ca="1" si="54"/>
        <v>1</v>
      </c>
      <c r="AG378" s="1">
        <f ca="1">IF((M378&lt;&gt;Inputs!$D$13),IF($C$4&gt;'Invoice Tracker'!K378+Inputs!$G$26,1,0),0)</f>
        <v>1</v>
      </c>
      <c r="AH378" s="14">
        <v>0</v>
      </c>
      <c r="AI378" s="5">
        <f t="shared" ca="1" si="55"/>
        <v>1</v>
      </c>
      <c r="AJ378" s="1">
        <f ca="1">IF((M378&lt;&gt;Inputs!$D$13),IF($C$4&gt;'Invoice Tracker'!K378+Inputs!$G$27,1,0),0)</f>
        <v>1</v>
      </c>
      <c r="AK378" s="14">
        <v>0</v>
      </c>
      <c r="AL378" s="5">
        <f t="shared" ca="1" si="56"/>
        <v>1</v>
      </c>
    </row>
    <row r="379" spans="2:38" x14ac:dyDescent="0.2">
      <c r="B379" s="31" t="s">
        <v>42</v>
      </c>
      <c r="C379" s="32" t="s">
        <v>240</v>
      </c>
      <c r="D379" s="33" t="s">
        <v>42</v>
      </c>
      <c r="E379" s="31" t="s">
        <v>42</v>
      </c>
      <c r="F379" s="31" t="s">
        <v>42</v>
      </c>
      <c r="G379" s="13">
        <v>0</v>
      </c>
      <c r="H379" s="13">
        <v>0</v>
      </c>
      <c r="I379" s="14" t="s">
        <v>7</v>
      </c>
      <c r="J379" s="15"/>
      <c r="K379" s="15"/>
      <c r="L379" s="4" t="str">
        <f>IF(H379&lt;&gt;0,IF(Q379&gt;0,IF($C$4&gt;K379,Inputs!$D$7,Inputs!$D$8),Inputs!$D$9),"-")</f>
        <v>-</v>
      </c>
      <c r="M379" s="4" t="str">
        <f>IF(H379&lt;&gt;0,IF(O379=0,Inputs!$D$11,IF(AND(O379&gt;0,O379&lt;Q379),Inputs!$D$12,Inputs!$D$13)),"-")</f>
        <v>-</v>
      </c>
      <c r="N379" s="14" t="s">
        <v>199</v>
      </c>
      <c r="O379" s="13">
        <v>0</v>
      </c>
      <c r="P379" s="13" t="s">
        <v>42</v>
      </c>
      <c r="Q379" s="2">
        <f t="shared" si="50"/>
        <v>0</v>
      </c>
      <c r="R379" s="6" t="str">
        <f>IF(H379&lt;&gt;0,IF(M379&lt;&gt;Inputs!$D$13,$C$4-J379,"-"),"-")</f>
        <v>-</v>
      </c>
      <c r="S379" s="6" t="str">
        <f ca="1">IF(AND(H379&lt;&gt;0,K379&lt;$C$4),IF(M379&lt;&gt;Inputs!$D$13,$C$4-K379,"-"),"-")</f>
        <v>-</v>
      </c>
      <c r="T379" s="6" t="str">
        <f>IF(M379=Inputs!$D$9,'Invoice Tracker'!P379-'Invoice Tracker'!K379,"-")</f>
        <v>-</v>
      </c>
      <c r="U379" s="5">
        <f ca="1">IF((M379&lt;&gt;Inputs!$D$13),IF($C$4&gt;'Invoice Tracker'!K379+Inputs!$G$22,1,0),0)</f>
        <v>1</v>
      </c>
      <c r="V379" s="14">
        <v>0</v>
      </c>
      <c r="W379" s="5">
        <f t="shared" ca="1" si="51"/>
        <v>1</v>
      </c>
      <c r="X379" s="1">
        <f ca="1">IF((M379&lt;&gt;Inputs!$D$13),IF($C$4&gt;'Invoice Tracker'!K379+Inputs!$G$23,1,0),0)</f>
        <v>1</v>
      </c>
      <c r="Y379" s="14">
        <v>0</v>
      </c>
      <c r="Z379" s="5">
        <f t="shared" ca="1" si="52"/>
        <v>1</v>
      </c>
      <c r="AA379" s="1">
        <f ca="1">IF((M379&lt;&gt;Inputs!$D$13),IF($C$4&gt;'Invoice Tracker'!K379+Inputs!$G$24,1,0),0)</f>
        <v>1</v>
      </c>
      <c r="AB379" s="14">
        <v>0</v>
      </c>
      <c r="AC379" s="5">
        <f t="shared" ca="1" si="53"/>
        <v>1</v>
      </c>
      <c r="AD379" s="1">
        <f ca="1">IF((M379&lt;&gt;Inputs!$D$13),IF($C$4&gt;'Invoice Tracker'!K379+Inputs!$G$25,1,0),0)</f>
        <v>1</v>
      </c>
      <c r="AE379" s="14">
        <v>0</v>
      </c>
      <c r="AF379" s="5">
        <f t="shared" ca="1" si="54"/>
        <v>1</v>
      </c>
      <c r="AG379" s="1">
        <f ca="1">IF((M379&lt;&gt;Inputs!$D$13),IF($C$4&gt;'Invoice Tracker'!K379+Inputs!$G$26,1,0),0)</f>
        <v>1</v>
      </c>
      <c r="AH379" s="14">
        <v>0</v>
      </c>
      <c r="AI379" s="5">
        <f t="shared" ca="1" si="55"/>
        <v>1</v>
      </c>
      <c r="AJ379" s="1">
        <f ca="1">IF((M379&lt;&gt;Inputs!$D$13),IF($C$4&gt;'Invoice Tracker'!K379+Inputs!$G$27,1,0),0)</f>
        <v>1</v>
      </c>
      <c r="AK379" s="14">
        <v>0</v>
      </c>
      <c r="AL379" s="5">
        <f t="shared" ca="1" si="56"/>
        <v>1</v>
      </c>
    </row>
    <row r="380" spans="2:38" x14ac:dyDescent="0.2">
      <c r="B380" s="31" t="s">
        <v>42</v>
      </c>
      <c r="C380" s="32" t="s">
        <v>240</v>
      </c>
      <c r="D380" s="33" t="s">
        <v>42</v>
      </c>
      <c r="E380" s="31" t="s">
        <v>42</v>
      </c>
      <c r="F380" s="31" t="s">
        <v>42</v>
      </c>
      <c r="G380" s="13">
        <v>0</v>
      </c>
      <c r="H380" s="13">
        <v>0</v>
      </c>
      <c r="I380" s="14" t="s">
        <v>7</v>
      </c>
      <c r="J380" s="15"/>
      <c r="K380" s="15"/>
      <c r="L380" s="4" t="str">
        <f>IF(H380&lt;&gt;0,IF(Q380&gt;0,IF($C$4&gt;K380,Inputs!$D$7,Inputs!$D$8),Inputs!$D$9),"-")</f>
        <v>-</v>
      </c>
      <c r="M380" s="4" t="str">
        <f>IF(H380&lt;&gt;0,IF(O380=0,Inputs!$D$11,IF(AND(O380&gt;0,O380&lt;Q380),Inputs!$D$12,Inputs!$D$13)),"-")</f>
        <v>-</v>
      </c>
      <c r="N380" s="14" t="s">
        <v>199</v>
      </c>
      <c r="O380" s="13">
        <v>0</v>
      </c>
      <c r="P380" s="13" t="s">
        <v>42</v>
      </c>
      <c r="Q380" s="2">
        <f t="shared" si="50"/>
        <v>0</v>
      </c>
      <c r="R380" s="6" t="str">
        <f>IF(H380&lt;&gt;0,IF(M380&lt;&gt;Inputs!$D$13,$C$4-J380,"-"),"-")</f>
        <v>-</v>
      </c>
      <c r="S380" s="6" t="str">
        <f ca="1">IF(AND(H380&lt;&gt;0,K380&lt;$C$4),IF(M380&lt;&gt;Inputs!$D$13,$C$4-K380,"-"),"-")</f>
        <v>-</v>
      </c>
      <c r="T380" s="6" t="str">
        <f>IF(M380=Inputs!$D$9,'Invoice Tracker'!P380-'Invoice Tracker'!K380,"-")</f>
        <v>-</v>
      </c>
      <c r="U380" s="5">
        <f ca="1">IF((M380&lt;&gt;Inputs!$D$13),IF($C$4&gt;'Invoice Tracker'!K380+Inputs!$G$22,1,0),0)</f>
        <v>1</v>
      </c>
      <c r="V380" s="14">
        <v>0</v>
      </c>
      <c r="W380" s="5">
        <f t="shared" ca="1" si="51"/>
        <v>1</v>
      </c>
      <c r="X380" s="1">
        <f ca="1">IF((M380&lt;&gt;Inputs!$D$13),IF($C$4&gt;'Invoice Tracker'!K380+Inputs!$G$23,1,0),0)</f>
        <v>1</v>
      </c>
      <c r="Y380" s="14">
        <v>0</v>
      </c>
      <c r="Z380" s="5">
        <f t="shared" ca="1" si="52"/>
        <v>1</v>
      </c>
      <c r="AA380" s="1">
        <f ca="1">IF((M380&lt;&gt;Inputs!$D$13),IF($C$4&gt;'Invoice Tracker'!K380+Inputs!$G$24,1,0),0)</f>
        <v>1</v>
      </c>
      <c r="AB380" s="14">
        <v>0</v>
      </c>
      <c r="AC380" s="5">
        <f t="shared" ca="1" si="53"/>
        <v>1</v>
      </c>
      <c r="AD380" s="1">
        <f ca="1">IF((M380&lt;&gt;Inputs!$D$13),IF($C$4&gt;'Invoice Tracker'!K380+Inputs!$G$25,1,0),0)</f>
        <v>1</v>
      </c>
      <c r="AE380" s="14">
        <v>0</v>
      </c>
      <c r="AF380" s="5">
        <f t="shared" ca="1" si="54"/>
        <v>1</v>
      </c>
      <c r="AG380" s="1">
        <f ca="1">IF((M380&lt;&gt;Inputs!$D$13),IF($C$4&gt;'Invoice Tracker'!K380+Inputs!$G$26,1,0),0)</f>
        <v>1</v>
      </c>
      <c r="AH380" s="14">
        <v>0</v>
      </c>
      <c r="AI380" s="5">
        <f t="shared" ca="1" si="55"/>
        <v>1</v>
      </c>
      <c r="AJ380" s="1">
        <f ca="1">IF((M380&lt;&gt;Inputs!$D$13),IF($C$4&gt;'Invoice Tracker'!K380+Inputs!$G$27,1,0),0)</f>
        <v>1</v>
      </c>
      <c r="AK380" s="14">
        <v>0</v>
      </c>
      <c r="AL380" s="5">
        <f t="shared" ca="1" si="56"/>
        <v>1</v>
      </c>
    </row>
    <row r="381" spans="2:38" x14ac:dyDescent="0.2">
      <c r="B381" s="31" t="s">
        <v>42</v>
      </c>
      <c r="C381" s="32" t="s">
        <v>240</v>
      </c>
      <c r="D381" s="33" t="s">
        <v>42</v>
      </c>
      <c r="E381" s="31" t="s">
        <v>42</v>
      </c>
      <c r="F381" s="31" t="s">
        <v>42</v>
      </c>
      <c r="G381" s="13">
        <v>0</v>
      </c>
      <c r="H381" s="13">
        <v>0</v>
      </c>
      <c r="I381" s="14" t="s">
        <v>7</v>
      </c>
      <c r="J381" s="15"/>
      <c r="K381" s="15"/>
      <c r="L381" s="4" t="str">
        <f>IF(H381&lt;&gt;0,IF(Q381&gt;0,IF($C$4&gt;K381,Inputs!$D$7,Inputs!$D$8),Inputs!$D$9),"-")</f>
        <v>-</v>
      </c>
      <c r="M381" s="4" t="str">
        <f>IF(H381&lt;&gt;0,IF(O381=0,Inputs!$D$11,IF(AND(O381&gt;0,O381&lt;Q381),Inputs!$D$12,Inputs!$D$13)),"-")</f>
        <v>-</v>
      </c>
      <c r="N381" s="14" t="s">
        <v>199</v>
      </c>
      <c r="O381" s="13">
        <v>0</v>
      </c>
      <c r="P381" s="13" t="s">
        <v>42</v>
      </c>
      <c r="Q381" s="2">
        <f t="shared" si="50"/>
        <v>0</v>
      </c>
      <c r="R381" s="6" t="str">
        <f>IF(H381&lt;&gt;0,IF(M381&lt;&gt;Inputs!$D$13,$C$4-J381,"-"),"-")</f>
        <v>-</v>
      </c>
      <c r="S381" s="6" t="str">
        <f ca="1">IF(AND(H381&lt;&gt;0,K381&lt;$C$4),IF(M381&lt;&gt;Inputs!$D$13,$C$4-K381,"-"),"-")</f>
        <v>-</v>
      </c>
      <c r="T381" s="6" t="str">
        <f>IF(M381=Inputs!$D$9,'Invoice Tracker'!P381-'Invoice Tracker'!K381,"-")</f>
        <v>-</v>
      </c>
      <c r="U381" s="5">
        <f ca="1">IF((M381&lt;&gt;Inputs!$D$13),IF($C$4&gt;'Invoice Tracker'!K381+Inputs!$G$22,1,0),0)</f>
        <v>1</v>
      </c>
      <c r="V381" s="14">
        <v>0</v>
      </c>
      <c r="W381" s="5">
        <f t="shared" ca="1" si="51"/>
        <v>1</v>
      </c>
      <c r="X381" s="1">
        <f ca="1">IF((M381&lt;&gt;Inputs!$D$13),IF($C$4&gt;'Invoice Tracker'!K381+Inputs!$G$23,1,0),0)</f>
        <v>1</v>
      </c>
      <c r="Y381" s="14">
        <v>0</v>
      </c>
      <c r="Z381" s="5">
        <f t="shared" ca="1" si="52"/>
        <v>1</v>
      </c>
      <c r="AA381" s="1">
        <f ca="1">IF((M381&lt;&gt;Inputs!$D$13),IF($C$4&gt;'Invoice Tracker'!K381+Inputs!$G$24,1,0),0)</f>
        <v>1</v>
      </c>
      <c r="AB381" s="14">
        <v>0</v>
      </c>
      <c r="AC381" s="5">
        <f t="shared" ca="1" si="53"/>
        <v>1</v>
      </c>
      <c r="AD381" s="1">
        <f ca="1">IF((M381&lt;&gt;Inputs!$D$13),IF($C$4&gt;'Invoice Tracker'!K381+Inputs!$G$25,1,0),0)</f>
        <v>1</v>
      </c>
      <c r="AE381" s="14">
        <v>0</v>
      </c>
      <c r="AF381" s="5">
        <f t="shared" ca="1" si="54"/>
        <v>1</v>
      </c>
      <c r="AG381" s="1">
        <f ca="1">IF((M381&lt;&gt;Inputs!$D$13),IF($C$4&gt;'Invoice Tracker'!K381+Inputs!$G$26,1,0),0)</f>
        <v>1</v>
      </c>
      <c r="AH381" s="14">
        <v>0</v>
      </c>
      <c r="AI381" s="5">
        <f t="shared" ca="1" si="55"/>
        <v>1</v>
      </c>
      <c r="AJ381" s="1">
        <f ca="1">IF((M381&lt;&gt;Inputs!$D$13),IF($C$4&gt;'Invoice Tracker'!K381+Inputs!$G$27,1,0),0)</f>
        <v>1</v>
      </c>
      <c r="AK381" s="14">
        <v>0</v>
      </c>
      <c r="AL381" s="5">
        <f t="shared" ca="1" si="56"/>
        <v>1</v>
      </c>
    </row>
    <row r="382" spans="2:38" x14ac:dyDescent="0.2">
      <c r="B382" s="31" t="s">
        <v>42</v>
      </c>
      <c r="C382" s="32" t="s">
        <v>240</v>
      </c>
      <c r="D382" s="33" t="s">
        <v>42</v>
      </c>
      <c r="E382" s="31" t="s">
        <v>42</v>
      </c>
      <c r="F382" s="31" t="s">
        <v>42</v>
      </c>
      <c r="G382" s="13">
        <v>0</v>
      </c>
      <c r="H382" s="13">
        <v>0</v>
      </c>
      <c r="I382" s="14" t="s">
        <v>7</v>
      </c>
      <c r="J382" s="15"/>
      <c r="K382" s="15"/>
      <c r="L382" s="4" t="str">
        <f>IF(H382&lt;&gt;0,IF(Q382&gt;0,IF($C$4&gt;K382,Inputs!$D$7,Inputs!$D$8),Inputs!$D$9),"-")</f>
        <v>-</v>
      </c>
      <c r="M382" s="4" t="str">
        <f>IF(H382&lt;&gt;0,IF(O382=0,Inputs!$D$11,IF(AND(O382&gt;0,O382&lt;Q382),Inputs!$D$12,Inputs!$D$13)),"-")</f>
        <v>-</v>
      </c>
      <c r="N382" s="14" t="s">
        <v>199</v>
      </c>
      <c r="O382" s="13">
        <v>0</v>
      </c>
      <c r="P382" s="13" t="s">
        <v>42</v>
      </c>
      <c r="Q382" s="2">
        <f t="shared" si="50"/>
        <v>0</v>
      </c>
      <c r="R382" s="6" t="str">
        <f>IF(H382&lt;&gt;0,IF(M382&lt;&gt;Inputs!$D$13,$C$4-J382,"-"),"-")</f>
        <v>-</v>
      </c>
      <c r="S382" s="6" t="str">
        <f ca="1">IF(AND(H382&lt;&gt;0,K382&lt;$C$4),IF(M382&lt;&gt;Inputs!$D$13,$C$4-K382,"-"),"-")</f>
        <v>-</v>
      </c>
      <c r="T382" s="6" t="str">
        <f>IF(M382=Inputs!$D$9,'Invoice Tracker'!P382-'Invoice Tracker'!K382,"-")</f>
        <v>-</v>
      </c>
      <c r="U382" s="5">
        <f ca="1">IF((M382&lt;&gt;Inputs!$D$13),IF($C$4&gt;'Invoice Tracker'!K382+Inputs!$G$22,1,0),0)</f>
        <v>1</v>
      </c>
      <c r="V382" s="14">
        <v>0</v>
      </c>
      <c r="W382" s="5">
        <f t="shared" ca="1" si="51"/>
        <v>1</v>
      </c>
      <c r="X382" s="1">
        <f ca="1">IF((M382&lt;&gt;Inputs!$D$13),IF($C$4&gt;'Invoice Tracker'!K382+Inputs!$G$23,1,0),0)</f>
        <v>1</v>
      </c>
      <c r="Y382" s="14">
        <v>0</v>
      </c>
      <c r="Z382" s="5">
        <f t="shared" ca="1" si="52"/>
        <v>1</v>
      </c>
      <c r="AA382" s="1">
        <f ca="1">IF((M382&lt;&gt;Inputs!$D$13),IF($C$4&gt;'Invoice Tracker'!K382+Inputs!$G$24,1,0),0)</f>
        <v>1</v>
      </c>
      <c r="AB382" s="14">
        <v>0</v>
      </c>
      <c r="AC382" s="5">
        <f t="shared" ca="1" si="53"/>
        <v>1</v>
      </c>
      <c r="AD382" s="1">
        <f ca="1">IF((M382&lt;&gt;Inputs!$D$13),IF($C$4&gt;'Invoice Tracker'!K382+Inputs!$G$25,1,0),0)</f>
        <v>1</v>
      </c>
      <c r="AE382" s="14">
        <v>0</v>
      </c>
      <c r="AF382" s="5">
        <f t="shared" ca="1" si="54"/>
        <v>1</v>
      </c>
      <c r="AG382" s="1">
        <f ca="1">IF((M382&lt;&gt;Inputs!$D$13),IF($C$4&gt;'Invoice Tracker'!K382+Inputs!$G$26,1,0),0)</f>
        <v>1</v>
      </c>
      <c r="AH382" s="14">
        <v>0</v>
      </c>
      <c r="AI382" s="5">
        <f t="shared" ca="1" si="55"/>
        <v>1</v>
      </c>
      <c r="AJ382" s="1">
        <f ca="1">IF((M382&lt;&gt;Inputs!$D$13),IF($C$4&gt;'Invoice Tracker'!K382+Inputs!$G$27,1,0),0)</f>
        <v>1</v>
      </c>
      <c r="AK382" s="14">
        <v>0</v>
      </c>
      <c r="AL382" s="5">
        <f t="shared" ca="1" si="56"/>
        <v>1</v>
      </c>
    </row>
    <row r="383" spans="2:38" x14ac:dyDescent="0.2">
      <c r="B383" s="31" t="s">
        <v>42</v>
      </c>
      <c r="C383" s="32" t="s">
        <v>240</v>
      </c>
      <c r="D383" s="33" t="s">
        <v>42</v>
      </c>
      <c r="E383" s="31" t="s">
        <v>42</v>
      </c>
      <c r="F383" s="31" t="s">
        <v>42</v>
      </c>
      <c r="G383" s="13">
        <v>0</v>
      </c>
      <c r="H383" s="13">
        <v>0</v>
      </c>
      <c r="I383" s="14" t="s">
        <v>7</v>
      </c>
      <c r="J383" s="15"/>
      <c r="K383" s="15"/>
      <c r="L383" s="4" t="str">
        <f>IF(H383&lt;&gt;0,IF(Q383&gt;0,IF($C$4&gt;K383,Inputs!$D$7,Inputs!$D$8),Inputs!$D$9),"-")</f>
        <v>-</v>
      </c>
      <c r="M383" s="4" t="str">
        <f>IF(H383&lt;&gt;0,IF(O383=0,Inputs!$D$11,IF(AND(O383&gt;0,O383&lt;Q383),Inputs!$D$12,Inputs!$D$13)),"-")</f>
        <v>-</v>
      </c>
      <c r="N383" s="14" t="s">
        <v>199</v>
      </c>
      <c r="O383" s="13">
        <v>0</v>
      </c>
      <c r="P383" s="13" t="s">
        <v>42</v>
      </c>
      <c r="Q383" s="2">
        <f t="shared" si="50"/>
        <v>0</v>
      </c>
      <c r="R383" s="6" t="str">
        <f>IF(H383&lt;&gt;0,IF(M383&lt;&gt;Inputs!$D$13,$C$4-J383,"-"),"-")</f>
        <v>-</v>
      </c>
      <c r="S383" s="6" t="str">
        <f ca="1">IF(AND(H383&lt;&gt;0,K383&lt;$C$4),IF(M383&lt;&gt;Inputs!$D$13,$C$4-K383,"-"),"-")</f>
        <v>-</v>
      </c>
      <c r="T383" s="6" t="str">
        <f>IF(M383=Inputs!$D$9,'Invoice Tracker'!P383-'Invoice Tracker'!K383,"-")</f>
        <v>-</v>
      </c>
      <c r="U383" s="5">
        <f ca="1">IF((M383&lt;&gt;Inputs!$D$13),IF($C$4&gt;'Invoice Tracker'!K383+Inputs!$G$22,1,0),0)</f>
        <v>1</v>
      </c>
      <c r="V383" s="14">
        <v>0</v>
      </c>
      <c r="W383" s="5">
        <f t="shared" ca="1" si="51"/>
        <v>1</v>
      </c>
      <c r="X383" s="1">
        <f ca="1">IF((M383&lt;&gt;Inputs!$D$13),IF($C$4&gt;'Invoice Tracker'!K383+Inputs!$G$23,1,0),0)</f>
        <v>1</v>
      </c>
      <c r="Y383" s="14">
        <v>0</v>
      </c>
      <c r="Z383" s="5">
        <f t="shared" ca="1" si="52"/>
        <v>1</v>
      </c>
      <c r="AA383" s="1">
        <f ca="1">IF((M383&lt;&gt;Inputs!$D$13),IF($C$4&gt;'Invoice Tracker'!K383+Inputs!$G$24,1,0),0)</f>
        <v>1</v>
      </c>
      <c r="AB383" s="14">
        <v>0</v>
      </c>
      <c r="AC383" s="5">
        <f t="shared" ca="1" si="53"/>
        <v>1</v>
      </c>
      <c r="AD383" s="1">
        <f ca="1">IF((M383&lt;&gt;Inputs!$D$13),IF($C$4&gt;'Invoice Tracker'!K383+Inputs!$G$25,1,0),0)</f>
        <v>1</v>
      </c>
      <c r="AE383" s="14">
        <v>0</v>
      </c>
      <c r="AF383" s="5">
        <f t="shared" ca="1" si="54"/>
        <v>1</v>
      </c>
      <c r="AG383" s="1">
        <f ca="1">IF((M383&lt;&gt;Inputs!$D$13),IF($C$4&gt;'Invoice Tracker'!K383+Inputs!$G$26,1,0),0)</f>
        <v>1</v>
      </c>
      <c r="AH383" s="14">
        <v>0</v>
      </c>
      <c r="AI383" s="5">
        <f t="shared" ca="1" si="55"/>
        <v>1</v>
      </c>
      <c r="AJ383" s="1">
        <f ca="1">IF((M383&lt;&gt;Inputs!$D$13),IF($C$4&gt;'Invoice Tracker'!K383+Inputs!$G$27,1,0),0)</f>
        <v>1</v>
      </c>
      <c r="AK383" s="14">
        <v>0</v>
      </c>
      <c r="AL383" s="5">
        <f t="shared" ca="1" si="56"/>
        <v>1</v>
      </c>
    </row>
    <row r="384" spans="2:38" x14ac:dyDescent="0.2">
      <c r="B384" s="31" t="s">
        <v>42</v>
      </c>
      <c r="C384" s="32" t="s">
        <v>240</v>
      </c>
      <c r="D384" s="33" t="s">
        <v>42</v>
      </c>
      <c r="E384" s="31" t="s">
        <v>42</v>
      </c>
      <c r="F384" s="31" t="s">
        <v>42</v>
      </c>
      <c r="G384" s="13">
        <v>0</v>
      </c>
      <c r="H384" s="13">
        <v>0</v>
      </c>
      <c r="I384" s="14" t="s">
        <v>7</v>
      </c>
      <c r="J384" s="15"/>
      <c r="K384" s="15"/>
      <c r="L384" s="4" t="str">
        <f>IF(H384&lt;&gt;0,IF(Q384&gt;0,IF($C$4&gt;K384,Inputs!$D$7,Inputs!$D$8),Inputs!$D$9),"-")</f>
        <v>-</v>
      </c>
      <c r="M384" s="4" t="str">
        <f>IF(H384&lt;&gt;0,IF(O384=0,Inputs!$D$11,IF(AND(O384&gt;0,O384&lt;Q384),Inputs!$D$12,Inputs!$D$13)),"-")</f>
        <v>-</v>
      </c>
      <c r="N384" s="14" t="s">
        <v>199</v>
      </c>
      <c r="O384" s="13">
        <v>0</v>
      </c>
      <c r="P384" s="13" t="s">
        <v>42</v>
      </c>
      <c r="Q384" s="2">
        <f t="shared" si="50"/>
        <v>0</v>
      </c>
      <c r="R384" s="6" t="str">
        <f>IF(H384&lt;&gt;0,IF(M384&lt;&gt;Inputs!$D$13,$C$4-J384,"-"),"-")</f>
        <v>-</v>
      </c>
      <c r="S384" s="6" t="str">
        <f ca="1">IF(AND(H384&lt;&gt;0,K384&lt;$C$4),IF(M384&lt;&gt;Inputs!$D$13,$C$4-K384,"-"),"-")</f>
        <v>-</v>
      </c>
      <c r="T384" s="6" t="str">
        <f>IF(M384=Inputs!$D$9,'Invoice Tracker'!P384-'Invoice Tracker'!K384,"-")</f>
        <v>-</v>
      </c>
      <c r="U384" s="5">
        <f ca="1">IF((M384&lt;&gt;Inputs!$D$13),IF($C$4&gt;'Invoice Tracker'!K384+Inputs!$G$22,1,0),0)</f>
        <v>1</v>
      </c>
      <c r="V384" s="14">
        <v>0</v>
      </c>
      <c r="W384" s="5">
        <f t="shared" ca="1" si="51"/>
        <v>1</v>
      </c>
      <c r="X384" s="1">
        <f ca="1">IF((M384&lt;&gt;Inputs!$D$13),IF($C$4&gt;'Invoice Tracker'!K384+Inputs!$G$23,1,0),0)</f>
        <v>1</v>
      </c>
      <c r="Y384" s="14">
        <v>0</v>
      </c>
      <c r="Z384" s="5">
        <f t="shared" ca="1" si="52"/>
        <v>1</v>
      </c>
      <c r="AA384" s="1">
        <f ca="1">IF((M384&lt;&gt;Inputs!$D$13),IF($C$4&gt;'Invoice Tracker'!K384+Inputs!$G$24,1,0),0)</f>
        <v>1</v>
      </c>
      <c r="AB384" s="14">
        <v>0</v>
      </c>
      <c r="AC384" s="5">
        <f t="shared" ca="1" si="53"/>
        <v>1</v>
      </c>
      <c r="AD384" s="1">
        <f ca="1">IF((M384&lt;&gt;Inputs!$D$13),IF($C$4&gt;'Invoice Tracker'!K384+Inputs!$G$25,1,0),0)</f>
        <v>1</v>
      </c>
      <c r="AE384" s="14">
        <v>0</v>
      </c>
      <c r="AF384" s="5">
        <f t="shared" ca="1" si="54"/>
        <v>1</v>
      </c>
      <c r="AG384" s="1">
        <f ca="1">IF((M384&lt;&gt;Inputs!$D$13),IF($C$4&gt;'Invoice Tracker'!K384+Inputs!$G$26,1,0),0)</f>
        <v>1</v>
      </c>
      <c r="AH384" s="14">
        <v>0</v>
      </c>
      <c r="AI384" s="5">
        <f t="shared" ca="1" si="55"/>
        <v>1</v>
      </c>
      <c r="AJ384" s="1">
        <f ca="1">IF((M384&lt;&gt;Inputs!$D$13),IF($C$4&gt;'Invoice Tracker'!K384+Inputs!$G$27,1,0),0)</f>
        <v>1</v>
      </c>
      <c r="AK384" s="14">
        <v>0</v>
      </c>
      <c r="AL384" s="5">
        <f t="shared" ca="1" si="56"/>
        <v>1</v>
      </c>
    </row>
    <row r="385" spans="2:38" x14ac:dyDescent="0.2">
      <c r="B385" s="31" t="s">
        <v>42</v>
      </c>
      <c r="C385" s="32" t="s">
        <v>240</v>
      </c>
      <c r="D385" s="33" t="s">
        <v>42</v>
      </c>
      <c r="E385" s="31" t="s">
        <v>42</v>
      </c>
      <c r="F385" s="31" t="s">
        <v>42</v>
      </c>
      <c r="G385" s="13">
        <v>0</v>
      </c>
      <c r="H385" s="13">
        <v>0</v>
      </c>
      <c r="I385" s="14" t="s">
        <v>7</v>
      </c>
      <c r="J385" s="15"/>
      <c r="K385" s="15"/>
      <c r="L385" s="4" t="str">
        <f>IF(H385&lt;&gt;0,IF(Q385&gt;0,IF($C$4&gt;K385,Inputs!$D$7,Inputs!$D$8),Inputs!$D$9),"-")</f>
        <v>-</v>
      </c>
      <c r="M385" s="4" t="str">
        <f>IF(H385&lt;&gt;0,IF(O385=0,Inputs!$D$11,IF(AND(O385&gt;0,O385&lt;Q385),Inputs!$D$12,Inputs!$D$13)),"-")</f>
        <v>-</v>
      </c>
      <c r="N385" s="14" t="s">
        <v>199</v>
      </c>
      <c r="O385" s="13">
        <v>0</v>
      </c>
      <c r="P385" s="13" t="s">
        <v>42</v>
      </c>
      <c r="Q385" s="2">
        <f t="shared" si="50"/>
        <v>0</v>
      </c>
      <c r="R385" s="6" t="str">
        <f>IF(H385&lt;&gt;0,IF(M385&lt;&gt;Inputs!$D$13,$C$4-J385,"-"),"-")</f>
        <v>-</v>
      </c>
      <c r="S385" s="6" t="str">
        <f ca="1">IF(AND(H385&lt;&gt;0,K385&lt;$C$4),IF(M385&lt;&gt;Inputs!$D$13,$C$4-K385,"-"),"-")</f>
        <v>-</v>
      </c>
      <c r="T385" s="6" t="str">
        <f>IF(M385=Inputs!$D$9,'Invoice Tracker'!P385-'Invoice Tracker'!K385,"-")</f>
        <v>-</v>
      </c>
      <c r="U385" s="5">
        <f ca="1">IF((M385&lt;&gt;Inputs!$D$13),IF($C$4&gt;'Invoice Tracker'!K385+Inputs!$G$22,1,0),0)</f>
        <v>1</v>
      </c>
      <c r="V385" s="14">
        <v>0</v>
      </c>
      <c r="W385" s="5">
        <f t="shared" ca="1" si="51"/>
        <v>1</v>
      </c>
      <c r="X385" s="1">
        <f ca="1">IF((M385&lt;&gt;Inputs!$D$13),IF($C$4&gt;'Invoice Tracker'!K385+Inputs!$G$23,1,0),0)</f>
        <v>1</v>
      </c>
      <c r="Y385" s="14">
        <v>0</v>
      </c>
      <c r="Z385" s="5">
        <f t="shared" ca="1" si="52"/>
        <v>1</v>
      </c>
      <c r="AA385" s="1">
        <f ca="1">IF((M385&lt;&gt;Inputs!$D$13),IF($C$4&gt;'Invoice Tracker'!K385+Inputs!$G$24,1,0),0)</f>
        <v>1</v>
      </c>
      <c r="AB385" s="14">
        <v>0</v>
      </c>
      <c r="AC385" s="5">
        <f t="shared" ca="1" si="53"/>
        <v>1</v>
      </c>
      <c r="AD385" s="1">
        <f ca="1">IF((M385&lt;&gt;Inputs!$D$13),IF($C$4&gt;'Invoice Tracker'!K385+Inputs!$G$25,1,0),0)</f>
        <v>1</v>
      </c>
      <c r="AE385" s="14">
        <v>0</v>
      </c>
      <c r="AF385" s="5">
        <f t="shared" ca="1" si="54"/>
        <v>1</v>
      </c>
      <c r="AG385" s="1">
        <f ca="1">IF((M385&lt;&gt;Inputs!$D$13),IF($C$4&gt;'Invoice Tracker'!K385+Inputs!$G$26,1,0),0)</f>
        <v>1</v>
      </c>
      <c r="AH385" s="14">
        <v>0</v>
      </c>
      <c r="AI385" s="5">
        <f t="shared" ca="1" si="55"/>
        <v>1</v>
      </c>
      <c r="AJ385" s="1">
        <f ca="1">IF((M385&lt;&gt;Inputs!$D$13),IF($C$4&gt;'Invoice Tracker'!K385+Inputs!$G$27,1,0),0)</f>
        <v>1</v>
      </c>
      <c r="AK385" s="14">
        <v>0</v>
      </c>
      <c r="AL385" s="5">
        <f t="shared" ca="1" si="56"/>
        <v>1</v>
      </c>
    </row>
    <row r="386" spans="2:38" x14ac:dyDescent="0.2">
      <c r="B386" s="31" t="s">
        <v>42</v>
      </c>
      <c r="C386" s="32" t="s">
        <v>240</v>
      </c>
      <c r="D386" s="33" t="s">
        <v>42</v>
      </c>
      <c r="E386" s="31" t="s">
        <v>42</v>
      </c>
      <c r="F386" s="31" t="s">
        <v>42</v>
      </c>
      <c r="G386" s="13">
        <v>0</v>
      </c>
      <c r="H386" s="13">
        <v>0</v>
      </c>
      <c r="I386" s="14" t="s">
        <v>7</v>
      </c>
      <c r="J386" s="15"/>
      <c r="K386" s="15"/>
      <c r="L386" s="4" t="str">
        <f>IF(H386&lt;&gt;0,IF(Q386&gt;0,IF($C$4&gt;K386,Inputs!$D$7,Inputs!$D$8),Inputs!$D$9),"-")</f>
        <v>-</v>
      </c>
      <c r="M386" s="4" t="str">
        <f>IF(H386&lt;&gt;0,IF(O386=0,Inputs!$D$11,IF(AND(O386&gt;0,O386&lt;Q386),Inputs!$D$12,Inputs!$D$13)),"-")</f>
        <v>-</v>
      </c>
      <c r="N386" s="14" t="s">
        <v>199</v>
      </c>
      <c r="O386" s="13">
        <v>0</v>
      </c>
      <c r="P386" s="13" t="s">
        <v>42</v>
      </c>
      <c r="Q386" s="2">
        <f t="shared" si="50"/>
        <v>0</v>
      </c>
      <c r="R386" s="6" t="str">
        <f>IF(H386&lt;&gt;0,IF(M386&lt;&gt;Inputs!$D$13,$C$4-J386,"-"),"-")</f>
        <v>-</v>
      </c>
      <c r="S386" s="6" t="str">
        <f ca="1">IF(AND(H386&lt;&gt;0,K386&lt;$C$4),IF(M386&lt;&gt;Inputs!$D$13,$C$4-K386,"-"),"-")</f>
        <v>-</v>
      </c>
      <c r="T386" s="6" t="str">
        <f>IF(M386=Inputs!$D$9,'Invoice Tracker'!P386-'Invoice Tracker'!K386,"-")</f>
        <v>-</v>
      </c>
      <c r="U386" s="5">
        <f ca="1">IF((M386&lt;&gt;Inputs!$D$13),IF($C$4&gt;'Invoice Tracker'!K386+Inputs!$G$22,1,0),0)</f>
        <v>1</v>
      </c>
      <c r="V386" s="14">
        <v>0</v>
      </c>
      <c r="W386" s="5">
        <f t="shared" ca="1" si="51"/>
        <v>1</v>
      </c>
      <c r="X386" s="1">
        <f ca="1">IF((M386&lt;&gt;Inputs!$D$13),IF($C$4&gt;'Invoice Tracker'!K386+Inputs!$G$23,1,0),0)</f>
        <v>1</v>
      </c>
      <c r="Y386" s="14">
        <v>0</v>
      </c>
      <c r="Z386" s="5">
        <f t="shared" ca="1" si="52"/>
        <v>1</v>
      </c>
      <c r="AA386" s="1">
        <f ca="1">IF((M386&lt;&gt;Inputs!$D$13),IF($C$4&gt;'Invoice Tracker'!K386+Inputs!$G$24,1,0),0)</f>
        <v>1</v>
      </c>
      <c r="AB386" s="14">
        <v>0</v>
      </c>
      <c r="AC386" s="5">
        <f t="shared" ca="1" si="53"/>
        <v>1</v>
      </c>
      <c r="AD386" s="1">
        <f ca="1">IF((M386&lt;&gt;Inputs!$D$13),IF($C$4&gt;'Invoice Tracker'!K386+Inputs!$G$25,1,0),0)</f>
        <v>1</v>
      </c>
      <c r="AE386" s="14">
        <v>0</v>
      </c>
      <c r="AF386" s="5">
        <f t="shared" ca="1" si="54"/>
        <v>1</v>
      </c>
      <c r="AG386" s="1">
        <f ca="1">IF((M386&lt;&gt;Inputs!$D$13),IF($C$4&gt;'Invoice Tracker'!K386+Inputs!$G$26,1,0),0)</f>
        <v>1</v>
      </c>
      <c r="AH386" s="14">
        <v>0</v>
      </c>
      <c r="AI386" s="5">
        <f t="shared" ca="1" si="55"/>
        <v>1</v>
      </c>
      <c r="AJ386" s="1">
        <f ca="1">IF((M386&lt;&gt;Inputs!$D$13),IF($C$4&gt;'Invoice Tracker'!K386+Inputs!$G$27,1,0),0)</f>
        <v>1</v>
      </c>
      <c r="AK386" s="14">
        <v>0</v>
      </c>
      <c r="AL386" s="5">
        <f t="shared" ca="1" si="56"/>
        <v>1</v>
      </c>
    </row>
    <row r="387" spans="2:38" x14ac:dyDescent="0.2">
      <c r="B387" s="31" t="s">
        <v>42</v>
      </c>
      <c r="C387" s="32" t="s">
        <v>240</v>
      </c>
      <c r="D387" s="33" t="s">
        <v>42</v>
      </c>
      <c r="E387" s="31" t="s">
        <v>42</v>
      </c>
      <c r="F387" s="31" t="s">
        <v>42</v>
      </c>
      <c r="G387" s="13">
        <v>0</v>
      </c>
      <c r="H387" s="13">
        <v>0</v>
      </c>
      <c r="I387" s="14" t="s">
        <v>7</v>
      </c>
      <c r="J387" s="15"/>
      <c r="K387" s="15"/>
      <c r="L387" s="4" t="str">
        <f>IF(H387&lt;&gt;0,IF(Q387&gt;0,IF($C$4&gt;K387,Inputs!$D$7,Inputs!$D$8),Inputs!$D$9),"-")</f>
        <v>-</v>
      </c>
      <c r="M387" s="4" t="str">
        <f>IF(H387&lt;&gt;0,IF(O387=0,Inputs!$D$11,IF(AND(O387&gt;0,O387&lt;Q387),Inputs!$D$12,Inputs!$D$13)),"-")</f>
        <v>-</v>
      </c>
      <c r="N387" s="14" t="s">
        <v>199</v>
      </c>
      <c r="O387" s="13">
        <v>0</v>
      </c>
      <c r="P387" s="13" t="s">
        <v>42</v>
      </c>
      <c r="Q387" s="2">
        <f t="shared" si="50"/>
        <v>0</v>
      </c>
      <c r="R387" s="6" t="str">
        <f>IF(H387&lt;&gt;0,IF(M387&lt;&gt;Inputs!$D$13,$C$4-J387,"-"),"-")</f>
        <v>-</v>
      </c>
      <c r="S387" s="6" t="str">
        <f ca="1">IF(AND(H387&lt;&gt;0,K387&lt;$C$4),IF(M387&lt;&gt;Inputs!$D$13,$C$4-K387,"-"),"-")</f>
        <v>-</v>
      </c>
      <c r="T387" s="6" t="str">
        <f>IF(M387=Inputs!$D$9,'Invoice Tracker'!P387-'Invoice Tracker'!K387,"-")</f>
        <v>-</v>
      </c>
      <c r="U387" s="5">
        <f ca="1">IF((M387&lt;&gt;Inputs!$D$13),IF($C$4&gt;'Invoice Tracker'!K387+Inputs!$G$22,1,0),0)</f>
        <v>1</v>
      </c>
      <c r="V387" s="14">
        <v>0</v>
      </c>
      <c r="W387" s="5">
        <f t="shared" ca="1" si="51"/>
        <v>1</v>
      </c>
      <c r="X387" s="1">
        <f ca="1">IF((M387&lt;&gt;Inputs!$D$13),IF($C$4&gt;'Invoice Tracker'!K387+Inputs!$G$23,1,0),0)</f>
        <v>1</v>
      </c>
      <c r="Y387" s="14">
        <v>0</v>
      </c>
      <c r="Z387" s="5">
        <f t="shared" ca="1" si="52"/>
        <v>1</v>
      </c>
      <c r="AA387" s="1">
        <f ca="1">IF((M387&lt;&gt;Inputs!$D$13),IF($C$4&gt;'Invoice Tracker'!K387+Inputs!$G$24,1,0),0)</f>
        <v>1</v>
      </c>
      <c r="AB387" s="14">
        <v>0</v>
      </c>
      <c r="AC387" s="5">
        <f t="shared" ca="1" si="53"/>
        <v>1</v>
      </c>
      <c r="AD387" s="1">
        <f ca="1">IF((M387&lt;&gt;Inputs!$D$13),IF($C$4&gt;'Invoice Tracker'!K387+Inputs!$G$25,1,0),0)</f>
        <v>1</v>
      </c>
      <c r="AE387" s="14">
        <v>0</v>
      </c>
      <c r="AF387" s="5">
        <f t="shared" ca="1" si="54"/>
        <v>1</v>
      </c>
      <c r="AG387" s="1">
        <f ca="1">IF((M387&lt;&gt;Inputs!$D$13),IF($C$4&gt;'Invoice Tracker'!K387+Inputs!$G$26,1,0),0)</f>
        <v>1</v>
      </c>
      <c r="AH387" s="14">
        <v>0</v>
      </c>
      <c r="AI387" s="5">
        <f t="shared" ca="1" si="55"/>
        <v>1</v>
      </c>
      <c r="AJ387" s="1">
        <f ca="1">IF((M387&lt;&gt;Inputs!$D$13),IF($C$4&gt;'Invoice Tracker'!K387+Inputs!$G$27,1,0),0)</f>
        <v>1</v>
      </c>
      <c r="AK387" s="14">
        <v>0</v>
      </c>
      <c r="AL387" s="5">
        <f t="shared" ca="1" si="56"/>
        <v>1</v>
      </c>
    </row>
    <row r="388" spans="2:38" x14ac:dyDescent="0.2">
      <c r="B388" s="31" t="s">
        <v>42</v>
      </c>
      <c r="C388" s="32" t="s">
        <v>240</v>
      </c>
      <c r="D388" s="33" t="s">
        <v>42</v>
      </c>
      <c r="E388" s="31" t="s">
        <v>42</v>
      </c>
      <c r="F388" s="31" t="s">
        <v>42</v>
      </c>
      <c r="G388" s="13">
        <v>0</v>
      </c>
      <c r="H388" s="13">
        <v>0</v>
      </c>
      <c r="I388" s="14" t="s">
        <v>7</v>
      </c>
      <c r="J388" s="15"/>
      <c r="K388" s="15"/>
      <c r="L388" s="4" t="str">
        <f>IF(H388&lt;&gt;0,IF(Q388&gt;0,IF($C$4&gt;K388,Inputs!$D$7,Inputs!$D$8),Inputs!$D$9),"-")</f>
        <v>-</v>
      </c>
      <c r="M388" s="4" t="str">
        <f>IF(H388&lt;&gt;0,IF(O388=0,Inputs!$D$11,IF(AND(O388&gt;0,O388&lt;Q388),Inputs!$D$12,Inputs!$D$13)),"-")</f>
        <v>-</v>
      </c>
      <c r="N388" s="14" t="s">
        <v>199</v>
      </c>
      <c r="O388" s="13">
        <v>0</v>
      </c>
      <c r="P388" s="13" t="s">
        <v>42</v>
      </c>
      <c r="Q388" s="2">
        <f t="shared" si="50"/>
        <v>0</v>
      </c>
      <c r="R388" s="6" t="str">
        <f>IF(H388&lt;&gt;0,IF(M388&lt;&gt;Inputs!$D$13,$C$4-J388,"-"),"-")</f>
        <v>-</v>
      </c>
      <c r="S388" s="6" t="str">
        <f ca="1">IF(AND(H388&lt;&gt;0,K388&lt;$C$4),IF(M388&lt;&gt;Inputs!$D$13,$C$4-K388,"-"),"-")</f>
        <v>-</v>
      </c>
      <c r="T388" s="6" t="str">
        <f>IF(M388=Inputs!$D$9,'Invoice Tracker'!P388-'Invoice Tracker'!K388,"-")</f>
        <v>-</v>
      </c>
      <c r="U388" s="5">
        <f ca="1">IF((M388&lt;&gt;Inputs!$D$13),IF($C$4&gt;'Invoice Tracker'!K388+Inputs!$G$22,1,0),0)</f>
        <v>1</v>
      </c>
      <c r="V388" s="14">
        <v>0</v>
      </c>
      <c r="W388" s="5">
        <f t="shared" ca="1" si="51"/>
        <v>1</v>
      </c>
      <c r="X388" s="1">
        <f ca="1">IF((M388&lt;&gt;Inputs!$D$13),IF($C$4&gt;'Invoice Tracker'!K388+Inputs!$G$23,1,0),0)</f>
        <v>1</v>
      </c>
      <c r="Y388" s="14">
        <v>0</v>
      </c>
      <c r="Z388" s="5">
        <f t="shared" ca="1" si="52"/>
        <v>1</v>
      </c>
      <c r="AA388" s="1">
        <f ca="1">IF((M388&lt;&gt;Inputs!$D$13),IF($C$4&gt;'Invoice Tracker'!K388+Inputs!$G$24,1,0),0)</f>
        <v>1</v>
      </c>
      <c r="AB388" s="14">
        <v>0</v>
      </c>
      <c r="AC388" s="5">
        <f t="shared" ca="1" si="53"/>
        <v>1</v>
      </c>
      <c r="AD388" s="1">
        <f ca="1">IF((M388&lt;&gt;Inputs!$D$13),IF($C$4&gt;'Invoice Tracker'!K388+Inputs!$G$25,1,0),0)</f>
        <v>1</v>
      </c>
      <c r="AE388" s="14">
        <v>0</v>
      </c>
      <c r="AF388" s="5">
        <f t="shared" ca="1" si="54"/>
        <v>1</v>
      </c>
      <c r="AG388" s="1">
        <f ca="1">IF((M388&lt;&gt;Inputs!$D$13),IF($C$4&gt;'Invoice Tracker'!K388+Inputs!$G$26,1,0),0)</f>
        <v>1</v>
      </c>
      <c r="AH388" s="14">
        <v>0</v>
      </c>
      <c r="AI388" s="5">
        <f t="shared" ca="1" si="55"/>
        <v>1</v>
      </c>
      <c r="AJ388" s="1">
        <f ca="1">IF((M388&lt;&gt;Inputs!$D$13),IF($C$4&gt;'Invoice Tracker'!K388+Inputs!$G$27,1,0),0)</f>
        <v>1</v>
      </c>
      <c r="AK388" s="14">
        <v>0</v>
      </c>
      <c r="AL388" s="5">
        <f t="shared" ca="1" si="56"/>
        <v>1</v>
      </c>
    </row>
    <row r="389" spans="2:38" x14ac:dyDescent="0.2">
      <c r="B389" s="31" t="s">
        <v>42</v>
      </c>
      <c r="C389" s="32" t="s">
        <v>240</v>
      </c>
      <c r="D389" s="33" t="s">
        <v>42</v>
      </c>
      <c r="E389" s="31" t="s">
        <v>42</v>
      </c>
      <c r="F389" s="31" t="s">
        <v>42</v>
      </c>
      <c r="G389" s="13">
        <v>0</v>
      </c>
      <c r="H389" s="13">
        <v>0</v>
      </c>
      <c r="I389" s="14" t="s">
        <v>7</v>
      </c>
      <c r="J389" s="15"/>
      <c r="K389" s="15"/>
      <c r="L389" s="4" t="str">
        <f>IF(H389&lt;&gt;0,IF(Q389&gt;0,IF($C$4&gt;K389,Inputs!$D$7,Inputs!$D$8),Inputs!$D$9),"-")</f>
        <v>-</v>
      </c>
      <c r="M389" s="4" t="str">
        <f>IF(H389&lt;&gt;0,IF(O389=0,Inputs!$D$11,IF(AND(O389&gt;0,O389&lt;Q389),Inputs!$D$12,Inputs!$D$13)),"-")</f>
        <v>-</v>
      </c>
      <c r="N389" s="14" t="s">
        <v>199</v>
      </c>
      <c r="O389" s="13">
        <v>0</v>
      </c>
      <c r="P389" s="13" t="s">
        <v>42</v>
      </c>
      <c r="Q389" s="2">
        <f t="shared" si="50"/>
        <v>0</v>
      </c>
      <c r="R389" s="6" t="str">
        <f>IF(H389&lt;&gt;0,IF(M389&lt;&gt;Inputs!$D$13,$C$4-J389,"-"),"-")</f>
        <v>-</v>
      </c>
      <c r="S389" s="6" t="str">
        <f ca="1">IF(AND(H389&lt;&gt;0,K389&lt;$C$4),IF(M389&lt;&gt;Inputs!$D$13,$C$4-K389,"-"),"-")</f>
        <v>-</v>
      </c>
      <c r="T389" s="6" t="str">
        <f>IF(M389=Inputs!$D$9,'Invoice Tracker'!P389-'Invoice Tracker'!K389,"-")</f>
        <v>-</v>
      </c>
      <c r="U389" s="5">
        <f ca="1">IF((M389&lt;&gt;Inputs!$D$13),IF($C$4&gt;'Invoice Tracker'!K389+Inputs!$G$22,1,0),0)</f>
        <v>1</v>
      </c>
      <c r="V389" s="14">
        <v>0</v>
      </c>
      <c r="W389" s="5">
        <f t="shared" ca="1" si="51"/>
        <v>1</v>
      </c>
      <c r="X389" s="1">
        <f ca="1">IF((M389&lt;&gt;Inputs!$D$13),IF($C$4&gt;'Invoice Tracker'!K389+Inputs!$G$23,1,0),0)</f>
        <v>1</v>
      </c>
      <c r="Y389" s="14">
        <v>0</v>
      </c>
      <c r="Z389" s="5">
        <f t="shared" ca="1" si="52"/>
        <v>1</v>
      </c>
      <c r="AA389" s="1">
        <f ca="1">IF((M389&lt;&gt;Inputs!$D$13),IF($C$4&gt;'Invoice Tracker'!K389+Inputs!$G$24,1,0),0)</f>
        <v>1</v>
      </c>
      <c r="AB389" s="14">
        <v>0</v>
      </c>
      <c r="AC389" s="5">
        <f t="shared" ca="1" si="53"/>
        <v>1</v>
      </c>
      <c r="AD389" s="1">
        <f ca="1">IF((M389&lt;&gt;Inputs!$D$13),IF($C$4&gt;'Invoice Tracker'!K389+Inputs!$G$25,1,0),0)</f>
        <v>1</v>
      </c>
      <c r="AE389" s="14">
        <v>0</v>
      </c>
      <c r="AF389" s="5">
        <f t="shared" ca="1" si="54"/>
        <v>1</v>
      </c>
      <c r="AG389" s="1">
        <f ca="1">IF((M389&lt;&gt;Inputs!$D$13),IF($C$4&gt;'Invoice Tracker'!K389+Inputs!$G$26,1,0),0)</f>
        <v>1</v>
      </c>
      <c r="AH389" s="14">
        <v>0</v>
      </c>
      <c r="AI389" s="5">
        <f t="shared" ca="1" si="55"/>
        <v>1</v>
      </c>
      <c r="AJ389" s="1">
        <f ca="1">IF((M389&lt;&gt;Inputs!$D$13),IF($C$4&gt;'Invoice Tracker'!K389+Inputs!$G$27,1,0),0)</f>
        <v>1</v>
      </c>
      <c r="AK389" s="14">
        <v>0</v>
      </c>
      <c r="AL389" s="5">
        <f t="shared" ca="1" si="56"/>
        <v>1</v>
      </c>
    </row>
    <row r="390" spans="2:38" x14ac:dyDescent="0.2">
      <c r="B390" s="31" t="s">
        <v>42</v>
      </c>
      <c r="C390" s="32" t="s">
        <v>240</v>
      </c>
      <c r="D390" s="33" t="s">
        <v>42</v>
      </c>
      <c r="E390" s="31" t="s">
        <v>42</v>
      </c>
      <c r="F390" s="31" t="s">
        <v>42</v>
      </c>
      <c r="G390" s="13">
        <v>0</v>
      </c>
      <c r="H390" s="13">
        <v>0</v>
      </c>
      <c r="I390" s="14" t="s">
        <v>7</v>
      </c>
      <c r="J390" s="15"/>
      <c r="K390" s="15"/>
      <c r="L390" s="4" t="str">
        <f>IF(H390&lt;&gt;0,IF(Q390&gt;0,IF($C$4&gt;K390,Inputs!$D$7,Inputs!$D$8),Inputs!$D$9),"-")</f>
        <v>-</v>
      </c>
      <c r="M390" s="4" t="str">
        <f>IF(H390&lt;&gt;0,IF(O390=0,Inputs!$D$11,IF(AND(O390&gt;0,O390&lt;Q390),Inputs!$D$12,Inputs!$D$13)),"-")</f>
        <v>-</v>
      </c>
      <c r="N390" s="14" t="s">
        <v>199</v>
      </c>
      <c r="O390" s="13">
        <v>0</v>
      </c>
      <c r="P390" s="13" t="s">
        <v>42</v>
      </c>
      <c r="Q390" s="2">
        <f t="shared" si="50"/>
        <v>0</v>
      </c>
      <c r="R390" s="6" t="str">
        <f>IF(H390&lt;&gt;0,IF(M390&lt;&gt;Inputs!$D$13,$C$4-J390,"-"),"-")</f>
        <v>-</v>
      </c>
      <c r="S390" s="6" t="str">
        <f ca="1">IF(AND(H390&lt;&gt;0,K390&lt;$C$4),IF(M390&lt;&gt;Inputs!$D$13,$C$4-K390,"-"),"-")</f>
        <v>-</v>
      </c>
      <c r="T390" s="6" t="str">
        <f>IF(M390=Inputs!$D$9,'Invoice Tracker'!P390-'Invoice Tracker'!K390,"-")</f>
        <v>-</v>
      </c>
      <c r="U390" s="5">
        <f ca="1">IF((M390&lt;&gt;Inputs!$D$13),IF($C$4&gt;'Invoice Tracker'!K390+Inputs!$G$22,1,0),0)</f>
        <v>1</v>
      </c>
      <c r="V390" s="14">
        <v>0</v>
      </c>
      <c r="W390" s="5">
        <f t="shared" ca="1" si="51"/>
        <v>1</v>
      </c>
      <c r="X390" s="1">
        <f ca="1">IF((M390&lt;&gt;Inputs!$D$13),IF($C$4&gt;'Invoice Tracker'!K390+Inputs!$G$23,1,0),0)</f>
        <v>1</v>
      </c>
      <c r="Y390" s="14">
        <v>0</v>
      </c>
      <c r="Z390" s="5">
        <f t="shared" ca="1" si="52"/>
        <v>1</v>
      </c>
      <c r="AA390" s="1">
        <f ca="1">IF((M390&lt;&gt;Inputs!$D$13),IF($C$4&gt;'Invoice Tracker'!K390+Inputs!$G$24,1,0),0)</f>
        <v>1</v>
      </c>
      <c r="AB390" s="14">
        <v>0</v>
      </c>
      <c r="AC390" s="5">
        <f t="shared" ca="1" si="53"/>
        <v>1</v>
      </c>
      <c r="AD390" s="1">
        <f ca="1">IF((M390&lt;&gt;Inputs!$D$13),IF($C$4&gt;'Invoice Tracker'!K390+Inputs!$G$25,1,0),0)</f>
        <v>1</v>
      </c>
      <c r="AE390" s="14">
        <v>0</v>
      </c>
      <c r="AF390" s="5">
        <f t="shared" ca="1" si="54"/>
        <v>1</v>
      </c>
      <c r="AG390" s="1">
        <f ca="1">IF((M390&lt;&gt;Inputs!$D$13),IF($C$4&gt;'Invoice Tracker'!K390+Inputs!$G$26,1,0),0)</f>
        <v>1</v>
      </c>
      <c r="AH390" s="14">
        <v>0</v>
      </c>
      <c r="AI390" s="5">
        <f t="shared" ca="1" si="55"/>
        <v>1</v>
      </c>
      <c r="AJ390" s="1">
        <f ca="1">IF((M390&lt;&gt;Inputs!$D$13),IF($C$4&gt;'Invoice Tracker'!K390+Inputs!$G$27,1,0),0)</f>
        <v>1</v>
      </c>
      <c r="AK390" s="14">
        <v>0</v>
      </c>
      <c r="AL390" s="5">
        <f t="shared" ca="1" si="56"/>
        <v>1</v>
      </c>
    </row>
    <row r="391" spans="2:38" x14ac:dyDescent="0.2">
      <c r="B391" s="31" t="s">
        <v>42</v>
      </c>
      <c r="C391" s="32" t="s">
        <v>240</v>
      </c>
      <c r="D391" s="33" t="s">
        <v>42</v>
      </c>
      <c r="E391" s="31" t="s">
        <v>42</v>
      </c>
      <c r="F391" s="31" t="s">
        <v>42</v>
      </c>
      <c r="G391" s="13">
        <v>0</v>
      </c>
      <c r="H391" s="13">
        <v>0</v>
      </c>
      <c r="I391" s="14" t="s">
        <v>7</v>
      </c>
      <c r="J391" s="15"/>
      <c r="K391" s="15"/>
      <c r="L391" s="4" t="str">
        <f>IF(H391&lt;&gt;0,IF(Q391&gt;0,IF($C$4&gt;K391,Inputs!$D$7,Inputs!$D$8),Inputs!$D$9),"-")</f>
        <v>-</v>
      </c>
      <c r="M391" s="4" t="str">
        <f>IF(H391&lt;&gt;0,IF(O391=0,Inputs!$D$11,IF(AND(O391&gt;0,O391&lt;Q391),Inputs!$D$12,Inputs!$D$13)),"-")</f>
        <v>-</v>
      </c>
      <c r="N391" s="14" t="s">
        <v>199</v>
      </c>
      <c r="O391" s="13">
        <v>0</v>
      </c>
      <c r="P391" s="13" t="s">
        <v>42</v>
      </c>
      <c r="Q391" s="2">
        <f t="shared" si="50"/>
        <v>0</v>
      </c>
      <c r="R391" s="6" t="str">
        <f>IF(H391&lt;&gt;0,IF(M391&lt;&gt;Inputs!$D$13,$C$4-J391,"-"),"-")</f>
        <v>-</v>
      </c>
      <c r="S391" s="6" t="str">
        <f ca="1">IF(AND(H391&lt;&gt;0,K391&lt;$C$4),IF(M391&lt;&gt;Inputs!$D$13,$C$4-K391,"-"),"-")</f>
        <v>-</v>
      </c>
      <c r="T391" s="6" t="str">
        <f>IF(M391=Inputs!$D$9,'Invoice Tracker'!P391-'Invoice Tracker'!K391,"-")</f>
        <v>-</v>
      </c>
      <c r="U391" s="5">
        <f ca="1">IF((M391&lt;&gt;Inputs!$D$13),IF($C$4&gt;'Invoice Tracker'!K391+Inputs!$G$22,1,0),0)</f>
        <v>1</v>
      </c>
      <c r="V391" s="14">
        <v>0</v>
      </c>
      <c r="W391" s="5">
        <f t="shared" ca="1" si="51"/>
        <v>1</v>
      </c>
      <c r="X391" s="1">
        <f ca="1">IF((M391&lt;&gt;Inputs!$D$13),IF($C$4&gt;'Invoice Tracker'!K391+Inputs!$G$23,1,0),0)</f>
        <v>1</v>
      </c>
      <c r="Y391" s="14">
        <v>0</v>
      </c>
      <c r="Z391" s="5">
        <f t="shared" ca="1" si="52"/>
        <v>1</v>
      </c>
      <c r="AA391" s="1">
        <f ca="1">IF((M391&lt;&gt;Inputs!$D$13),IF($C$4&gt;'Invoice Tracker'!K391+Inputs!$G$24,1,0),0)</f>
        <v>1</v>
      </c>
      <c r="AB391" s="14">
        <v>0</v>
      </c>
      <c r="AC391" s="5">
        <f t="shared" ca="1" si="53"/>
        <v>1</v>
      </c>
      <c r="AD391" s="1">
        <f ca="1">IF((M391&lt;&gt;Inputs!$D$13),IF($C$4&gt;'Invoice Tracker'!K391+Inputs!$G$25,1,0),0)</f>
        <v>1</v>
      </c>
      <c r="AE391" s="14">
        <v>0</v>
      </c>
      <c r="AF391" s="5">
        <f t="shared" ca="1" si="54"/>
        <v>1</v>
      </c>
      <c r="AG391" s="1">
        <f ca="1">IF((M391&lt;&gt;Inputs!$D$13),IF($C$4&gt;'Invoice Tracker'!K391+Inputs!$G$26,1,0),0)</f>
        <v>1</v>
      </c>
      <c r="AH391" s="14">
        <v>0</v>
      </c>
      <c r="AI391" s="5">
        <f t="shared" ca="1" si="55"/>
        <v>1</v>
      </c>
      <c r="AJ391" s="1">
        <f ca="1">IF((M391&lt;&gt;Inputs!$D$13),IF($C$4&gt;'Invoice Tracker'!K391+Inputs!$G$27,1,0),0)</f>
        <v>1</v>
      </c>
      <c r="AK391" s="14">
        <v>0</v>
      </c>
      <c r="AL391" s="5">
        <f t="shared" ca="1" si="56"/>
        <v>1</v>
      </c>
    </row>
    <row r="392" spans="2:38" x14ac:dyDescent="0.2">
      <c r="B392" s="31" t="s">
        <v>42</v>
      </c>
      <c r="C392" s="32" t="s">
        <v>240</v>
      </c>
      <c r="D392" s="33" t="s">
        <v>42</v>
      </c>
      <c r="E392" s="31" t="s">
        <v>42</v>
      </c>
      <c r="F392" s="31" t="s">
        <v>42</v>
      </c>
      <c r="G392" s="13">
        <v>0</v>
      </c>
      <c r="H392" s="13">
        <v>0</v>
      </c>
      <c r="I392" s="14" t="s">
        <v>7</v>
      </c>
      <c r="J392" s="15"/>
      <c r="K392" s="15"/>
      <c r="L392" s="4" t="str">
        <f>IF(H392&lt;&gt;0,IF(Q392&gt;0,IF($C$4&gt;K392,Inputs!$D$7,Inputs!$D$8),Inputs!$D$9),"-")</f>
        <v>-</v>
      </c>
      <c r="M392" s="4" t="str">
        <f>IF(H392&lt;&gt;0,IF(O392=0,Inputs!$D$11,IF(AND(O392&gt;0,O392&lt;Q392),Inputs!$D$12,Inputs!$D$13)),"-")</f>
        <v>-</v>
      </c>
      <c r="N392" s="14" t="s">
        <v>199</v>
      </c>
      <c r="O392" s="13">
        <v>0</v>
      </c>
      <c r="P392" s="13" t="s">
        <v>42</v>
      </c>
      <c r="Q392" s="2">
        <f t="shared" si="50"/>
        <v>0</v>
      </c>
      <c r="R392" s="6" t="str">
        <f>IF(H392&lt;&gt;0,IF(M392&lt;&gt;Inputs!$D$13,$C$4-J392,"-"),"-")</f>
        <v>-</v>
      </c>
      <c r="S392" s="6" t="str">
        <f ca="1">IF(AND(H392&lt;&gt;0,K392&lt;$C$4),IF(M392&lt;&gt;Inputs!$D$13,$C$4-K392,"-"),"-")</f>
        <v>-</v>
      </c>
      <c r="T392" s="6" t="str">
        <f>IF(M392=Inputs!$D$9,'Invoice Tracker'!P392-'Invoice Tracker'!K392,"-")</f>
        <v>-</v>
      </c>
      <c r="U392" s="5">
        <f ca="1">IF((M392&lt;&gt;Inputs!$D$13),IF($C$4&gt;'Invoice Tracker'!K392+Inputs!$G$22,1,0),0)</f>
        <v>1</v>
      </c>
      <c r="V392" s="14">
        <v>0</v>
      </c>
      <c r="W392" s="5">
        <f t="shared" ca="1" si="51"/>
        <v>1</v>
      </c>
      <c r="X392" s="1">
        <f ca="1">IF((M392&lt;&gt;Inputs!$D$13),IF($C$4&gt;'Invoice Tracker'!K392+Inputs!$G$23,1,0),0)</f>
        <v>1</v>
      </c>
      <c r="Y392" s="14">
        <v>0</v>
      </c>
      <c r="Z392" s="5">
        <f t="shared" ca="1" si="52"/>
        <v>1</v>
      </c>
      <c r="AA392" s="1">
        <f ca="1">IF((M392&lt;&gt;Inputs!$D$13),IF($C$4&gt;'Invoice Tracker'!K392+Inputs!$G$24,1,0),0)</f>
        <v>1</v>
      </c>
      <c r="AB392" s="14">
        <v>0</v>
      </c>
      <c r="AC392" s="5">
        <f t="shared" ca="1" si="53"/>
        <v>1</v>
      </c>
      <c r="AD392" s="1">
        <f ca="1">IF((M392&lt;&gt;Inputs!$D$13),IF($C$4&gt;'Invoice Tracker'!K392+Inputs!$G$25,1,0),0)</f>
        <v>1</v>
      </c>
      <c r="AE392" s="14">
        <v>0</v>
      </c>
      <c r="AF392" s="5">
        <f t="shared" ca="1" si="54"/>
        <v>1</v>
      </c>
      <c r="AG392" s="1">
        <f ca="1">IF((M392&lt;&gt;Inputs!$D$13),IF($C$4&gt;'Invoice Tracker'!K392+Inputs!$G$26,1,0),0)</f>
        <v>1</v>
      </c>
      <c r="AH392" s="14">
        <v>0</v>
      </c>
      <c r="AI392" s="5">
        <f t="shared" ca="1" si="55"/>
        <v>1</v>
      </c>
      <c r="AJ392" s="1">
        <f ca="1">IF((M392&lt;&gt;Inputs!$D$13),IF($C$4&gt;'Invoice Tracker'!K392+Inputs!$G$27,1,0),0)</f>
        <v>1</v>
      </c>
      <c r="AK392" s="14">
        <v>0</v>
      </c>
      <c r="AL392" s="5">
        <f t="shared" ca="1" si="56"/>
        <v>1</v>
      </c>
    </row>
    <row r="393" spans="2:38" x14ac:dyDescent="0.2">
      <c r="B393" s="31" t="s">
        <v>42</v>
      </c>
      <c r="C393" s="32" t="s">
        <v>240</v>
      </c>
      <c r="D393" s="33" t="s">
        <v>42</v>
      </c>
      <c r="E393" s="31" t="s">
        <v>42</v>
      </c>
      <c r="F393" s="31" t="s">
        <v>42</v>
      </c>
      <c r="G393" s="13">
        <v>0</v>
      </c>
      <c r="H393" s="13">
        <v>0</v>
      </c>
      <c r="I393" s="14" t="s">
        <v>7</v>
      </c>
      <c r="J393" s="15"/>
      <c r="K393" s="15"/>
      <c r="L393" s="4" t="str">
        <f>IF(H393&lt;&gt;0,IF(Q393&gt;0,IF($C$4&gt;K393,Inputs!$D$7,Inputs!$D$8),Inputs!$D$9),"-")</f>
        <v>-</v>
      </c>
      <c r="M393" s="4" t="str">
        <f>IF(H393&lt;&gt;0,IF(O393=0,Inputs!$D$11,IF(AND(O393&gt;0,O393&lt;Q393),Inputs!$D$12,Inputs!$D$13)),"-")</f>
        <v>-</v>
      </c>
      <c r="N393" s="14" t="s">
        <v>199</v>
      </c>
      <c r="O393" s="13">
        <v>0</v>
      </c>
      <c r="P393" s="13" t="s">
        <v>42</v>
      </c>
      <c r="Q393" s="2">
        <f t="shared" si="50"/>
        <v>0</v>
      </c>
      <c r="R393" s="6" t="str">
        <f>IF(H393&lt;&gt;0,IF(M393&lt;&gt;Inputs!$D$13,$C$4-J393,"-"),"-")</f>
        <v>-</v>
      </c>
      <c r="S393" s="6" t="str">
        <f ca="1">IF(AND(H393&lt;&gt;0,K393&lt;$C$4),IF(M393&lt;&gt;Inputs!$D$13,$C$4-K393,"-"),"-")</f>
        <v>-</v>
      </c>
      <c r="T393" s="6" t="str">
        <f>IF(M393=Inputs!$D$9,'Invoice Tracker'!P393-'Invoice Tracker'!K393,"-")</f>
        <v>-</v>
      </c>
      <c r="U393" s="5">
        <f ca="1">IF((M393&lt;&gt;Inputs!$D$13),IF($C$4&gt;'Invoice Tracker'!K393+Inputs!$G$22,1,0),0)</f>
        <v>1</v>
      </c>
      <c r="V393" s="14">
        <v>0</v>
      </c>
      <c r="W393" s="5">
        <f t="shared" ca="1" si="51"/>
        <v>1</v>
      </c>
      <c r="X393" s="1">
        <f ca="1">IF((M393&lt;&gt;Inputs!$D$13),IF($C$4&gt;'Invoice Tracker'!K393+Inputs!$G$23,1,0),0)</f>
        <v>1</v>
      </c>
      <c r="Y393" s="14">
        <v>0</v>
      </c>
      <c r="Z393" s="5">
        <f t="shared" ca="1" si="52"/>
        <v>1</v>
      </c>
      <c r="AA393" s="1">
        <f ca="1">IF((M393&lt;&gt;Inputs!$D$13),IF($C$4&gt;'Invoice Tracker'!K393+Inputs!$G$24,1,0),0)</f>
        <v>1</v>
      </c>
      <c r="AB393" s="14">
        <v>0</v>
      </c>
      <c r="AC393" s="5">
        <f t="shared" ca="1" si="53"/>
        <v>1</v>
      </c>
      <c r="AD393" s="1">
        <f ca="1">IF((M393&lt;&gt;Inputs!$D$13),IF($C$4&gt;'Invoice Tracker'!K393+Inputs!$G$25,1,0),0)</f>
        <v>1</v>
      </c>
      <c r="AE393" s="14">
        <v>0</v>
      </c>
      <c r="AF393" s="5">
        <f t="shared" ca="1" si="54"/>
        <v>1</v>
      </c>
      <c r="AG393" s="1">
        <f ca="1">IF((M393&lt;&gt;Inputs!$D$13),IF($C$4&gt;'Invoice Tracker'!K393+Inputs!$G$26,1,0),0)</f>
        <v>1</v>
      </c>
      <c r="AH393" s="14">
        <v>0</v>
      </c>
      <c r="AI393" s="5">
        <f t="shared" ca="1" si="55"/>
        <v>1</v>
      </c>
      <c r="AJ393" s="1">
        <f ca="1">IF((M393&lt;&gt;Inputs!$D$13),IF($C$4&gt;'Invoice Tracker'!K393+Inputs!$G$27,1,0),0)</f>
        <v>1</v>
      </c>
      <c r="AK393" s="14">
        <v>0</v>
      </c>
      <c r="AL393" s="5">
        <f t="shared" ca="1" si="56"/>
        <v>1</v>
      </c>
    </row>
    <row r="394" spans="2:38" x14ac:dyDescent="0.2">
      <c r="B394" s="31" t="s">
        <v>42</v>
      </c>
      <c r="C394" s="32" t="s">
        <v>240</v>
      </c>
      <c r="D394" s="33" t="s">
        <v>42</v>
      </c>
      <c r="E394" s="31" t="s">
        <v>42</v>
      </c>
      <c r="F394" s="31" t="s">
        <v>42</v>
      </c>
      <c r="G394" s="13">
        <v>0</v>
      </c>
      <c r="H394" s="13">
        <v>0</v>
      </c>
      <c r="I394" s="14" t="s">
        <v>7</v>
      </c>
      <c r="J394" s="15"/>
      <c r="K394" s="15"/>
      <c r="L394" s="4" t="str">
        <f>IF(H394&lt;&gt;0,IF(Q394&gt;0,IF($C$4&gt;K394,Inputs!$D$7,Inputs!$D$8),Inputs!$D$9),"-")</f>
        <v>-</v>
      </c>
      <c r="M394" s="4" t="str">
        <f>IF(H394&lt;&gt;0,IF(O394=0,Inputs!$D$11,IF(AND(O394&gt;0,O394&lt;Q394),Inputs!$D$12,Inputs!$D$13)),"-")</f>
        <v>-</v>
      </c>
      <c r="N394" s="14" t="s">
        <v>199</v>
      </c>
      <c r="O394" s="13">
        <v>0</v>
      </c>
      <c r="P394" s="13" t="s">
        <v>42</v>
      </c>
      <c r="Q394" s="2">
        <f t="shared" si="50"/>
        <v>0</v>
      </c>
      <c r="R394" s="6" t="str">
        <f>IF(H394&lt;&gt;0,IF(M394&lt;&gt;Inputs!$D$13,$C$4-J394,"-"),"-")</f>
        <v>-</v>
      </c>
      <c r="S394" s="6" t="str">
        <f ca="1">IF(AND(H394&lt;&gt;0,K394&lt;$C$4),IF(M394&lt;&gt;Inputs!$D$13,$C$4-K394,"-"),"-")</f>
        <v>-</v>
      </c>
      <c r="T394" s="6" t="str">
        <f>IF(M394=Inputs!$D$9,'Invoice Tracker'!P394-'Invoice Tracker'!K394,"-")</f>
        <v>-</v>
      </c>
      <c r="U394" s="5">
        <f ca="1">IF((M394&lt;&gt;Inputs!$D$13),IF($C$4&gt;'Invoice Tracker'!K394+Inputs!$G$22,1,0),0)</f>
        <v>1</v>
      </c>
      <c r="V394" s="14">
        <v>0</v>
      </c>
      <c r="W394" s="5">
        <f t="shared" ca="1" si="51"/>
        <v>1</v>
      </c>
      <c r="X394" s="1">
        <f ca="1">IF((M394&lt;&gt;Inputs!$D$13),IF($C$4&gt;'Invoice Tracker'!K394+Inputs!$G$23,1,0),0)</f>
        <v>1</v>
      </c>
      <c r="Y394" s="14">
        <v>0</v>
      </c>
      <c r="Z394" s="5">
        <f t="shared" ca="1" si="52"/>
        <v>1</v>
      </c>
      <c r="AA394" s="1">
        <f ca="1">IF((M394&lt;&gt;Inputs!$D$13),IF($C$4&gt;'Invoice Tracker'!K394+Inputs!$G$24,1,0),0)</f>
        <v>1</v>
      </c>
      <c r="AB394" s="14">
        <v>0</v>
      </c>
      <c r="AC394" s="5">
        <f t="shared" ca="1" si="53"/>
        <v>1</v>
      </c>
      <c r="AD394" s="1">
        <f ca="1">IF((M394&lt;&gt;Inputs!$D$13),IF($C$4&gt;'Invoice Tracker'!K394+Inputs!$G$25,1,0),0)</f>
        <v>1</v>
      </c>
      <c r="AE394" s="14">
        <v>0</v>
      </c>
      <c r="AF394" s="5">
        <f t="shared" ca="1" si="54"/>
        <v>1</v>
      </c>
      <c r="AG394" s="1">
        <f ca="1">IF((M394&lt;&gt;Inputs!$D$13),IF($C$4&gt;'Invoice Tracker'!K394+Inputs!$G$26,1,0),0)</f>
        <v>1</v>
      </c>
      <c r="AH394" s="14">
        <v>0</v>
      </c>
      <c r="AI394" s="5">
        <f t="shared" ca="1" si="55"/>
        <v>1</v>
      </c>
      <c r="AJ394" s="1">
        <f ca="1">IF((M394&lt;&gt;Inputs!$D$13),IF($C$4&gt;'Invoice Tracker'!K394+Inputs!$G$27,1,0),0)</f>
        <v>1</v>
      </c>
      <c r="AK394" s="14">
        <v>0</v>
      </c>
      <c r="AL394" s="5">
        <f t="shared" ca="1" si="56"/>
        <v>1</v>
      </c>
    </row>
    <row r="395" spans="2:38" x14ac:dyDescent="0.2">
      <c r="B395" s="31" t="s">
        <v>42</v>
      </c>
      <c r="C395" s="32" t="s">
        <v>240</v>
      </c>
      <c r="D395" s="33" t="s">
        <v>42</v>
      </c>
      <c r="E395" s="31" t="s">
        <v>42</v>
      </c>
      <c r="F395" s="31" t="s">
        <v>42</v>
      </c>
      <c r="G395" s="13">
        <v>0</v>
      </c>
      <c r="H395" s="13">
        <v>0</v>
      </c>
      <c r="I395" s="14" t="s">
        <v>7</v>
      </c>
      <c r="J395" s="15"/>
      <c r="K395" s="15"/>
      <c r="L395" s="4" t="str">
        <f>IF(H395&lt;&gt;0,IF(Q395&gt;0,IF($C$4&gt;K395,Inputs!$D$7,Inputs!$D$8),Inputs!$D$9),"-")</f>
        <v>-</v>
      </c>
      <c r="M395" s="4" t="str">
        <f>IF(H395&lt;&gt;0,IF(O395=0,Inputs!$D$11,IF(AND(O395&gt;0,O395&lt;Q395),Inputs!$D$12,Inputs!$D$13)),"-")</f>
        <v>-</v>
      </c>
      <c r="N395" s="14" t="s">
        <v>199</v>
      </c>
      <c r="O395" s="13">
        <v>0</v>
      </c>
      <c r="P395" s="13" t="s">
        <v>42</v>
      </c>
      <c r="Q395" s="2">
        <f t="shared" si="50"/>
        <v>0</v>
      </c>
      <c r="R395" s="6" t="str">
        <f>IF(H395&lt;&gt;0,IF(M395&lt;&gt;Inputs!$D$13,$C$4-J395,"-"),"-")</f>
        <v>-</v>
      </c>
      <c r="S395" s="6" t="str">
        <f ca="1">IF(AND(H395&lt;&gt;0,K395&lt;$C$4),IF(M395&lt;&gt;Inputs!$D$13,$C$4-K395,"-"),"-")</f>
        <v>-</v>
      </c>
      <c r="T395" s="6" t="str">
        <f>IF(M395=Inputs!$D$9,'Invoice Tracker'!P395-'Invoice Tracker'!K395,"-")</f>
        <v>-</v>
      </c>
      <c r="U395" s="5">
        <f ca="1">IF((M395&lt;&gt;Inputs!$D$13),IF($C$4&gt;'Invoice Tracker'!K395+Inputs!$G$22,1,0),0)</f>
        <v>1</v>
      </c>
      <c r="V395" s="14">
        <v>0</v>
      </c>
      <c r="W395" s="5">
        <f t="shared" ca="1" si="51"/>
        <v>1</v>
      </c>
      <c r="X395" s="1">
        <f ca="1">IF((M395&lt;&gt;Inputs!$D$13),IF($C$4&gt;'Invoice Tracker'!K395+Inputs!$G$23,1,0),0)</f>
        <v>1</v>
      </c>
      <c r="Y395" s="14">
        <v>0</v>
      </c>
      <c r="Z395" s="5">
        <f t="shared" ca="1" si="52"/>
        <v>1</v>
      </c>
      <c r="AA395" s="1">
        <f ca="1">IF((M395&lt;&gt;Inputs!$D$13),IF($C$4&gt;'Invoice Tracker'!K395+Inputs!$G$24,1,0),0)</f>
        <v>1</v>
      </c>
      <c r="AB395" s="14">
        <v>0</v>
      </c>
      <c r="AC395" s="5">
        <f t="shared" ca="1" si="53"/>
        <v>1</v>
      </c>
      <c r="AD395" s="1">
        <f ca="1">IF((M395&lt;&gt;Inputs!$D$13),IF($C$4&gt;'Invoice Tracker'!K395+Inputs!$G$25,1,0),0)</f>
        <v>1</v>
      </c>
      <c r="AE395" s="14">
        <v>0</v>
      </c>
      <c r="AF395" s="5">
        <f t="shared" ca="1" si="54"/>
        <v>1</v>
      </c>
      <c r="AG395" s="1">
        <f ca="1">IF((M395&lt;&gt;Inputs!$D$13),IF($C$4&gt;'Invoice Tracker'!K395+Inputs!$G$26,1,0),0)</f>
        <v>1</v>
      </c>
      <c r="AH395" s="14">
        <v>0</v>
      </c>
      <c r="AI395" s="5">
        <f t="shared" ca="1" si="55"/>
        <v>1</v>
      </c>
      <c r="AJ395" s="1">
        <f ca="1">IF((M395&lt;&gt;Inputs!$D$13),IF($C$4&gt;'Invoice Tracker'!K395+Inputs!$G$27,1,0),0)</f>
        <v>1</v>
      </c>
      <c r="AK395" s="14">
        <v>0</v>
      </c>
      <c r="AL395" s="5">
        <f t="shared" ca="1" si="56"/>
        <v>1</v>
      </c>
    </row>
    <row r="396" spans="2:38" x14ac:dyDescent="0.2">
      <c r="B396" s="31" t="s">
        <v>42</v>
      </c>
      <c r="C396" s="32" t="s">
        <v>240</v>
      </c>
      <c r="D396" s="33" t="s">
        <v>42</v>
      </c>
      <c r="E396" s="31" t="s">
        <v>42</v>
      </c>
      <c r="F396" s="31" t="s">
        <v>42</v>
      </c>
      <c r="G396" s="13">
        <v>0</v>
      </c>
      <c r="H396" s="13">
        <v>0</v>
      </c>
      <c r="I396" s="14" t="s">
        <v>7</v>
      </c>
      <c r="J396" s="15"/>
      <c r="K396" s="15"/>
      <c r="L396" s="4" t="str">
        <f>IF(H396&lt;&gt;0,IF(Q396&gt;0,IF($C$4&gt;K396,Inputs!$D$7,Inputs!$D$8),Inputs!$D$9),"-")</f>
        <v>-</v>
      </c>
      <c r="M396" s="4" t="str">
        <f>IF(H396&lt;&gt;0,IF(O396=0,Inputs!$D$11,IF(AND(O396&gt;0,O396&lt;Q396),Inputs!$D$12,Inputs!$D$13)),"-")</f>
        <v>-</v>
      </c>
      <c r="N396" s="14" t="s">
        <v>199</v>
      </c>
      <c r="O396" s="13">
        <v>0</v>
      </c>
      <c r="P396" s="13" t="s">
        <v>42</v>
      </c>
      <c r="Q396" s="2">
        <f t="shared" si="50"/>
        <v>0</v>
      </c>
      <c r="R396" s="6" t="str">
        <f>IF(H396&lt;&gt;0,IF(M396&lt;&gt;Inputs!$D$13,$C$4-J396,"-"),"-")</f>
        <v>-</v>
      </c>
      <c r="S396" s="6" t="str">
        <f ca="1">IF(AND(H396&lt;&gt;0,K396&lt;$C$4),IF(M396&lt;&gt;Inputs!$D$13,$C$4-K396,"-"),"-")</f>
        <v>-</v>
      </c>
      <c r="T396" s="6" t="str">
        <f>IF(M396=Inputs!$D$9,'Invoice Tracker'!P396-'Invoice Tracker'!K396,"-")</f>
        <v>-</v>
      </c>
      <c r="U396" s="5">
        <f ca="1">IF((M396&lt;&gt;Inputs!$D$13),IF($C$4&gt;'Invoice Tracker'!K396+Inputs!$G$22,1,0),0)</f>
        <v>1</v>
      </c>
      <c r="V396" s="14">
        <v>0</v>
      </c>
      <c r="W396" s="5">
        <f t="shared" ca="1" si="51"/>
        <v>1</v>
      </c>
      <c r="X396" s="1">
        <f ca="1">IF((M396&lt;&gt;Inputs!$D$13),IF($C$4&gt;'Invoice Tracker'!K396+Inputs!$G$23,1,0),0)</f>
        <v>1</v>
      </c>
      <c r="Y396" s="14">
        <v>0</v>
      </c>
      <c r="Z396" s="5">
        <f t="shared" ca="1" si="52"/>
        <v>1</v>
      </c>
      <c r="AA396" s="1">
        <f ca="1">IF((M396&lt;&gt;Inputs!$D$13),IF($C$4&gt;'Invoice Tracker'!K396+Inputs!$G$24,1,0),0)</f>
        <v>1</v>
      </c>
      <c r="AB396" s="14">
        <v>0</v>
      </c>
      <c r="AC396" s="5">
        <f t="shared" ca="1" si="53"/>
        <v>1</v>
      </c>
      <c r="AD396" s="1">
        <f ca="1">IF((M396&lt;&gt;Inputs!$D$13),IF($C$4&gt;'Invoice Tracker'!K396+Inputs!$G$25,1,0),0)</f>
        <v>1</v>
      </c>
      <c r="AE396" s="14">
        <v>0</v>
      </c>
      <c r="AF396" s="5">
        <f t="shared" ca="1" si="54"/>
        <v>1</v>
      </c>
      <c r="AG396" s="1">
        <f ca="1">IF((M396&lt;&gt;Inputs!$D$13),IF($C$4&gt;'Invoice Tracker'!K396+Inputs!$G$26,1,0),0)</f>
        <v>1</v>
      </c>
      <c r="AH396" s="14">
        <v>0</v>
      </c>
      <c r="AI396" s="5">
        <f t="shared" ca="1" si="55"/>
        <v>1</v>
      </c>
      <c r="AJ396" s="1">
        <f ca="1">IF((M396&lt;&gt;Inputs!$D$13),IF($C$4&gt;'Invoice Tracker'!K396+Inputs!$G$27,1,0),0)</f>
        <v>1</v>
      </c>
      <c r="AK396" s="14">
        <v>0</v>
      </c>
      <c r="AL396" s="5">
        <f t="shared" ca="1" si="56"/>
        <v>1</v>
      </c>
    </row>
    <row r="397" spans="2:38" x14ac:dyDescent="0.2">
      <c r="B397" s="31" t="s">
        <v>42</v>
      </c>
      <c r="C397" s="32" t="s">
        <v>240</v>
      </c>
      <c r="D397" s="33" t="s">
        <v>42</v>
      </c>
      <c r="E397" s="31" t="s">
        <v>42</v>
      </c>
      <c r="F397" s="31" t="s">
        <v>42</v>
      </c>
      <c r="G397" s="13">
        <v>0</v>
      </c>
      <c r="H397" s="13">
        <v>0</v>
      </c>
      <c r="I397" s="14" t="s">
        <v>7</v>
      </c>
      <c r="J397" s="15"/>
      <c r="K397" s="15"/>
      <c r="L397" s="4" t="str">
        <f>IF(H397&lt;&gt;0,IF(Q397&gt;0,IF($C$4&gt;K397,Inputs!$D$7,Inputs!$D$8),Inputs!$D$9),"-")</f>
        <v>-</v>
      </c>
      <c r="M397" s="4" t="str">
        <f>IF(H397&lt;&gt;0,IF(O397=0,Inputs!$D$11,IF(AND(O397&gt;0,O397&lt;Q397),Inputs!$D$12,Inputs!$D$13)),"-")</f>
        <v>-</v>
      </c>
      <c r="N397" s="14" t="s">
        <v>199</v>
      </c>
      <c r="O397" s="13">
        <v>0</v>
      </c>
      <c r="P397" s="13" t="s">
        <v>42</v>
      </c>
      <c r="Q397" s="2">
        <f t="shared" si="50"/>
        <v>0</v>
      </c>
      <c r="R397" s="6" t="str">
        <f>IF(H397&lt;&gt;0,IF(M397&lt;&gt;Inputs!$D$13,$C$4-J397,"-"),"-")</f>
        <v>-</v>
      </c>
      <c r="S397" s="6" t="str">
        <f ca="1">IF(AND(H397&lt;&gt;0,K397&lt;$C$4),IF(M397&lt;&gt;Inputs!$D$13,$C$4-K397,"-"),"-")</f>
        <v>-</v>
      </c>
      <c r="T397" s="6" t="str">
        <f>IF(M397=Inputs!$D$9,'Invoice Tracker'!P397-'Invoice Tracker'!K397,"-")</f>
        <v>-</v>
      </c>
      <c r="U397" s="5">
        <f ca="1">IF((M397&lt;&gt;Inputs!$D$13),IF($C$4&gt;'Invoice Tracker'!K397+Inputs!$G$22,1,0),0)</f>
        <v>1</v>
      </c>
      <c r="V397" s="14">
        <v>0</v>
      </c>
      <c r="W397" s="5">
        <f t="shared" ca="1" si="51"/>
        <v>1</v>
      </c>
      <c r="X397" s="1">
        <f ca="1">IF((M397&lt;&gt;Inputs!$D$13),IF($C$4&gt;'Invoice Tracker'!K397+Inputs!$G$23,1,0),0)</f>
        <v>1</v>
      </c>
      <c r="Y397" s="14">
        <v>0</v>
      </c>
      <c r="Z397" s="5">
        <f t="shared" ca="1" si="52"/>
        <v>1</v>
      </c>
      <c r="AA397" s="1">
        <f ca="1">IF((M397&lt;&gt;Inputs!$D$13),IF($C$4&gt;'Invoice Tracker'!K397+Inputs!$G$24,1,0),0)</f>
        <v>1</v>
      </c>
      <c r="AB397" s="14">
        <v>0</v>
      </c>
      <c r="AC397" s="5">
        <f t="shared" ca="1" si="53"/>
        <v>1</v>
      </c>
      <c r="AD397" s="1">
        <f ca="1">IF((M397&lt;&gt;Inputs!$D$13),IF($C$4&gt;'Invoice Tracker'!K397+Inputs!$G$25,1,0),0)</f>
        <v>1</v>
      </c>
      <c r="AE397" s="14">
        <v>0</v>
      </c>
      <c r="AF397" s="5">
        <f t="shared" ca="1" si="54"/>
        <v>1</v>
      </c>
      <c r="AG397" s="1">
        <f ca="1">IF((M397&lt;&gt;Inputs!$D$13),IF($C$4&gt;'Invoice Tracker'!K397+Inputs!$G$26,1,0),0)</f>
        <v>1</v>
      </c>
      <c r="AH397" s="14">
        <v>0</v>
      </c>
      <c r="AI397" s="5">
        <f t="shared" ca="1" si="55"/>
        <v>1</v>
      </c>
      <c r="AJ397" s="1">
        <f ca="1">IF((M397&lt;&gt;Inputs!$D$13),IF($C$4&gt;'Invoice Tracker'!K397+Inputs!$G$27,1,0),0)</f>
        <v>1</v>
      </c>
      <c r="AK397" s="14">
        <v>0</v>
      </c>
      <c r="AL397" s="5">
        <f t="shared" ca="1" si="56"/>
        <v>1</v>
      </c>
    </row>
    <row r="398" spans="2:38" x14ac:dyDescent="0.2">
      <c r="B398" s="31" t="s">
        <v>42</v>
      </c>
      <c r="C398" s="32" t="s">
        <v>240</v>
      </c>
      <c r="D398" s="33" t="s">
        <v>42</v>
      </c>
      <c r="E398" s="31" t="s">
        <v>42</v>
      </c>
      <c r="F398" s="31" t="s">
        <v>42</v>
      </c>
      <c r="G398" s="13">
        <v>0</v>
      </c>
      <c r="H398" s="13">
        <v>0</v>
      </c>
      <c r="I398" s="14" t="s">
        <v>7</v>
      </c>
      <c r="J398" s="15"/>
      <c r="K398" s="15"/>
      <c r="L398" s="4" t="str">
        <f>IF(H398&lt;&gt;0,IF(Q398&gt;0,IF($C$4&gt;K398,Inputs!$D$7,Inputs!$D$8),Inputs!$D$9),"-")</f>
        <v>-</v>
      </c>
      <c r="M398" s="4" t="str">
        <f>IF(H398&lt;&gt;0,IF(O398=0,Inputs!$D$11,IF(AND(O398&gt;0,O398&lt;Q398),Inputs!$D$12,Inputs!$D$13)),"-")</f>
        <v>-</v>
      </c>
      <c r="N398" s="14" t="s">
        <v>199</v>
      </c>
      <c r="O398" s="13">
        <v>0</v>
      </c>
      <c r="P398" s="13" t="s">
        <v>42</v>
      </c>
      <c r="Q398" s="2">
        <f t="shared" si="50"/>
        <v>0</v>
      </c>
      <c r="R398" s="6" t="str">
        <f>IF(H398&lt;&gt;0,IF(M398&lt;&gt;Inputs!$D$13,$C$4-J398,"-"),"-")</f>
        <v>-</v>
      </c>
      <c r="S398" s="6" t="str">
        <f ca="1">IF(AND(H398&lt;&gt;0,K398&lt;$C$4),IF(M398&lt;&gt;Inputs!$D$13,$C$4-K398,"-"),"-")</f>
        <v>-</v>
      </c>
      <c r="T398" s="6" t="str">
        <f>IF(M398=Inputs!$D$9,'Invoice Tracker'!P398-'Invoice Tracker'!K398,"-")</f>
        <v>-</v>
      </c>
      <c r="U398" s="5">
        <f ca="1">IF((M398&lt;&gt;Inputs!$D$13),IF($C$4&gt;'Invoice Tracker'!K398+Inputs!$G$22,1,0),0)</f>
        <v>1</v>
      </c>
      <c r="V398" s="14">
        <v>0</v>
      </c>
      <c r="W398" s="5">
        <f t="shared" ca="1" si="51"/>
        <v>1</v>
      </c>
      <c r="X398" s="1">
        <f ca="1">IF((M398&lt;&gt;Inputs!$D$13),IF($C$4&gt;'Invoice Tracker'!K398+Inputs!$G$23,1,0),0)</f>
        <v>1</v>
      </c>
      <c r="Y398" s="14">
        <v>0</v>
      </c>
      <c r="Z398" s="5">
        <f t="shared" ca="1" si="52"/>
        <v>1</v>
      </c>
      <c r="AA398" s="1">
        <f ca="1">IF((M398&lt;&gt;Inputs!$D$13),IF($C$4&gt;'Invoice Tracker'!K398+Inputs!$G$24,1,0),0)</f>
        <v>1</v>
      </c>
      <c r="AB398" s="14">
        <v>0</v>
      </c>
      <c r="AC398" s="5">
        <f t="shared" ca="1" si="53"/>
        <v>1</v>
      </c>
      <c r="AD398" s="1">
        <f ca="1">IF((M398&lt;&gt;Inputs!$D$13),IF($C$4&gt;'Invoice Tracker'!K398+Inputs!$G$25,1,0),0)</f>
        <v>1</v>
      </c>
      <c r="AE398" s="14">
        <v>0</v>
      </c>
      <c r="AF398" s="5">
        <f t="shared" ca="1" si="54"/>
        <v>1</v>
      </c>
      <c r="AG398" s="1">
        <f ca="1">IF((M398&lt;&gt;Inputs!$D$13),IF($C$4&gt;'Invoice Tracker'!K398+Inputs!$G$26,1,0),0)</f>
        <v>1</v>
      </c>
      <c r="AH398" s="14">
        <v>0</v>
      </c>
      <c r="AI398" s="5">
        <f t="shared" ca="1" si="55"/>
        <v>1</v>
      </c>
      <c r="AJ398" s="1">
        <f ca="1">IF((M398&lt;&gt;Inputs!$D$13),IF($C$4&gt;'Invoice Tracker'!K398+Inputs!$G$27,1,0),0)</f>
        <v>1</v>
      </c>
      <c r="AK398" s="14">
        <v>0</v>
      </c>
      <c r="AL398" s="5">
        <f t="shared" ca="1" si="56"/>
        <v>1</v>
      </c>
    </row>
    <row r="399" spans="2:38" x14ac:dyDescent="0.2">
      <c r="B399" s="31" t="s">
        <v>42</v>
      </c>
      <c r="C399" s="32" t="s">
        <v>240</v>
      </c>
      <c r="D399" s="33" t="s">
        <v>42</v>
      </c>
      <c r="E399" s="31" t="s">
        <v>42</v>
      </c>
      <c r="F399" s="31" t="s">
        <v>42</v>
      </c>
      <c r="G399" s="13">
        <v>0</v>
      </c>
      <c r="H399" s="13">
        <v>0</v>
      </c>
      <c r="I399" s="14" t="s">
        <v>7</v>
      </c>
      <c r="J399" s="15"/>
      <c r="K399" s="15"/>
      <c r="L399" s="4" t="str">
        <f>IF(H399&lt;&gt;0,IF(Q399&gt;0,IF($C$4&gt;K399,Inputs!$D$7,Inputs!$D$8),Inputs!$D$9),"-")</f>
        <v>-</v>
      </c>
      <c r="M399" s="4" t="str">
        <f>IF(H399&lt;&gt;0,IF(O399=0,Inputs!$D$11,IF(AND(O399&gt;0,O399&lt;Q399),Inputs!$D$12,Inputs!$D$13)),"-")</f>
        <v>-</v>
      </c>
      <c r="N399" s="14" t="s">
        <v>199</v>
      </c>
      <c r="O399" s="13">
        <v>0</v>
      </c>
      <c r="P399" s="13" t="s">
        <v>42</v>
      </c>
      <c r="Q399" s="2">
        <f t="shared" si="50"/>
        <v>0</v>
      </c>
      <c r="R399" s="6" t="str">
        <f>IF(H399&lt;&gt;0,IF(M399&lt;&gt;Inputs!$D$13,$C$4-J399,"-"),"-")</f>
        <v>-</v>
      </c>
      <c r="S399" s="6" t="str">
        <f ca="1">IF(AND(H399&lt;&gt;0,K399&lt;$C$4),IF(M399&lt;&gt;Inputs!$D$13,$C$4-K399,"-"),"-")</f>
        <v>-</v>
      </c>
      <c r="T399" s="6" t="str">
        <f>IF(M399=Inputs!$D$9,'Invoice Tracker'!P399-'Invoice Tracker'!K399,"-")</f>
        <v>-</v>
      </c>
      <c r="U399" s="5">
        <f ca="1">IF((M399&lt;&gt;Inputs!$D$13),IF($C$4&gt;'Invoice Tracker'!K399+Inputs!$G$22,1,0),0)</f>
        <v>1</v>
      </c>
      <c r="V399" s="14">
        <v>0</v>
      </c>
      <c r="W399" s="5">
        <f t="shared" ca="1" si="51"/>
        <v>1</v>
      </c>
      <c r="X399" s="1">
        <f ca="1">IF((M399&lt;&gt;Inputs!$D$13),IF($C$4&gt;'Invoice Tracker'!K399+Inputs!$G$23,1,0),0)</f>
        <v>1</v>
      </c>
      <c r="Y399" s="14">
        <v>0</v>
      </c>
      <c r="Z399" s="5">
        <f t="shared" ca="1" si="52"/>
        <v>1</v>
      </c>
      <c r="AA399" s="1">
        <f ca="1">IF((M399&lt;&gt;Inputs!$D$13),IF($C$4&gt;'Invoice Tracker'!K399+Inputs!$G$24,1,0),0)</f>
        <v>1</v>
      </c>
      <c r="AB399" s="14">
        <v>0</v>
      </c>
      <c r="AC399" s="5">
        <f t="shared" ca="1" si="53"/>
        <v>1</v>
      </c>
      <c r="AD399" s="1">
        <f ca="1">IF((M399&lt;&gt;Inputs!$D$13),IF($C$4&gt;'Invoice Tracker'!K399+Inputs!$G$25,1,0),0)</f>
        <v>1</v>
      </c>
      <c r="AE399" s="14">
        <v>0</v>
      </c>
      <c r="AF399" s="5">
        <f t="shared" ca="1" si="54"/>
        <v>1</v>
      </c>
      <c r="AG399" s="1">
        <f ca="1">IF((M399&lt;&gt;Inputs!$D$13),IF($C$4&gt;'Invoice Tracker'!K399+Inputs!$G$26,1,0),0)</f>
        <v>1</v>
      </c>
      <c r="AH399" s="14">
        <v>0</v>
      </c>
      <c r="AI399" s="5">
        <f t="shared" ca="1" si="55"/>
        <v>1</v>
      </c>
      <c r="AJ399" s="1">
        <f ca="1">IF((M399&lt;&gt;Inputs!$D$13),IF($C$4&gt;'Invoice Tracker'!K399+Inputs!$G$27,1,0),0)</f>
        <v>1</v>
      </c>
      <c r="AK399" s="14">
        <v>0</v>
      </c>
      <c r="AL399" s="5">
        <f t="shared" ca="1" si="56"/>
        <v>1</v>
      </c>
    </row>
    <row r="400" spans="2:38" x14ac:dyDescent="0.2">
      <c r="B400" s="31" t="s">
        <v>42</v>
      </c>
      <c r="C400" s="32" t="s">
        <v>240</v>
      </c>
      <c r="D400" s="33" t="s">
        <v>42</v>
      </c>
      <c r="E400" s="31" t="s">
        <v>42</v>
      </c>
      <c r="F400" s="31" t="s">
        <v>42</v>
      </c>
      <c r="G400" s="13">
        <v>0</v>
      </c>
      <c r="H400" s="13">
        <v>0</v>
      </c>
      <c r="I400" s="14" t="s">
        <v>7</v>
      </c>
      <c r="J400" s="15"/>
      <c r="K400" s="15"/>
      <c r="L400" s="4" t="str">
        <f>IF(H400&lt;&gt;0,IF(Q400&gt;0,IF($C$4&gt;K400,Inputs!$D$7,Inputs!$D$8),Inputs!$D$9),"-")</f>
        <v>-</v>
      </c>
      <c r="M400" s="4" t="str">
        <f>IF(H400&lt;&gt;0,IF(O400=0,Inputs!$D$11,IF(AND(O400&gt;0,O400&lt;Q400),Inputs!$D$12,Inputs!$D$13)),"-")</f>
        <v>-</v>
      </c>
      <c r="N400" s="14" t="s">
        <v>199</v>
      </c>
      <c r="O400" s="13">
        <v>0</v>
      </c>
      <c r="P400" s="13" t="s">
        <v>42</v>
      </c>
      <c r="Q400" s="2">
        <f t="shared" si="50"/>
        <v>0</v>
      </c>
      <c r="R400" s="6" t="str">
        <f>IF(H400&lt;&gt;0,IF(M400&lt;&gt;Inputs!$D$13,$C$4-J400,"-"),"-")</f>
        <v>-</v>
      </c>
      <c r="S400" s="6" t="str">
        <f ca="1">IF(AND(H400&lt;&gt;0,K400&lt;$C$4),IF(M400&lt;&gt;Inputs!$D$13,$C$4-K400,"-"),"-")</f>
        <v>-</v>
      </c>
      <c r="T400" s="6" t="str">
        <f>IF(M400=Inputs!$D$9,'Invoice Tracker'!P400-'Invoice Tracker'!K400,"-")</f>
        <v>-</v>
      </c>
      <c r="U400" s="5">
        <f ca="1">IF((M400&lt;&gt;Inputs!$D$13),IF($C$4&gt;'Invoice Tracker'!K400+Inputs!$G$22,1,0),0)</f>
        <v>1</v>
      </c>
      <c r="V400" s="14">
        <v>0</v>
      </c>
      <c r="W400" s="5">
        <f t="shared" ca="1" si="51"/>
        <v>1</v>
      </c>
      <c r="X400" s="1">
        <f ca="1">IF((M400&lt;&gt;Inputs!$D$13),IF($C$4&gt;'Invoice Tracker'!K400+Inputs!$G$23,1,0),0)</f>
        <v>1</v>
      </c>
      <c r="Y400" s="14">
        <v>0</v>
      </c>
      <c r="Z400" s="5">
        <f t="shared" ca="1" si="52"/>
        <v>1</v>
      </c>
      <c r="AA400" s="1">
        <f ca="1">IF((M400&lt;&gt;Inputs!$D$13),IF($C$4&gt;'Invoice Tracker'!K400+Inputs!$G$24,1,0),0)</f>
        <v>1</v>
      </c>
      <c r="AB400" s="14">
        <v>0</v>
      </c>
      <c r="AC400" s="5">
        <f t="shared" ca="1" si="53"/>
        <v>1</v>
      </c>
      <c r="AD400" s="1">
        <f ca="1">IF((M400&lt;&gt;Inputs!$D$13),IF($C$4&gt;'Invoice Tracker'!K400+Inputs!$G$25,1,0),0)</f>
        <v>1</v>
      </c>
      <c r="AE400" s="14">
        <v>0</v>
      </c>
      <c r="AF400" s="5">
        <f t="shared" ca="1" si="54"/>
        <v>1</v>
      </c>
      <c r="AG400" s="1">
        <f ca="1">IF((M400&lt;&gt;Inputs!$D$13),IF($C$4&gt;'Invoice Tracker'!K400+Inputs!$G$26,1,0),0)</f>
        <v>1</v>
      </c>
      <c r="AH400" s="14">
        <v>0</v>
      </c>
      <c r="AI400" s="5">
        <f t="shared" ca="1" si="55"/>
        <v>1</v>
      </c>
      <c r="AJ400" s="1">
        <f ca="1">IF((M400&lt;&gt;Inputs!$D$13),IF($C$4&gt;'Invoice Tracker'!K400+Inputs!$G$27,1,0),0)</f>
        <v>1</v>
      </c>
      <c r="AK400" s="14">
        <v>0</v>
      </c>
      <c r="AL400" s="5">
        <f t="shared" ca="1" si="56"/>
        <v>1</v>
      </c>
    </row>
    <row r="401" spans="2:38" x14ac:dyDescent="0.2">
      <c r="B401" s="31" t="s">
        <v>42</v>
      </c>
      <c r="C401" s="32" t="s">
        <v>240</v>
      </c>
      <c r="D401" s="33" t="s">
        <v>42</v>
      </c>
      <c r="E401" s="31" t="s">
        <v>42</v>
      </c>
      <c r="F401" s="31" t="s">
        <v>42</v>
      </c>
      <c r="G401" s="13">
        <v>0</v>
      </c>
      <c r="H401" s="13">
        <v>0</v>
      </c>
      <c r="I401" s="14" t="s">
        <v>7</v>
      </c>
      <c r="J401" s="15"/>
      <c r="K401" s="15"/>
      <c r="L401" s="4" t="str">
        <f>IF(H401&lt;&gt;0,IF(Q401&gt;0,IF($C$4&gt;K401,Inputs!$D$7,Inputs!$D$8),Inputs!$D$9),"-")</f>
        <v>-</v>
      </c>
      <c r="M401" s="4" t="str">
        <f>IF(H401&lt;&gt;0,IF(O401=0,Inputs!$D$11,IF(AND(O401&gt;0,O401&lt;Q401),Inputs!$D$12,Inputs!$D$13)),"-")</f>
        <v>-</v>
      </c>
      <c r="N401" s="14" t="s">
        <v>199</v>
      </c>
      <c r="O401" s="13">
        <v>0</v>
      </c>
      <c r="P401" s="13" t="s">
        <v>42</v>
      </c>
      <c r="Q401" s="2">
        <f t="shared" si="50"/>
        <v>0</v>
      </c>
      <c r="R401" s="6" t="str">
        <f>IF(H401&lt;&gt;0,IF(M401&lt;&gt;Inputs!$D$13,$C$4-J401,"-"),"-")</f>
        <v>-</v>
      </c>
      <c r="S401" s="6" t="str">
        <f ca="1">IF(AND(H401&lt;&gt;0,K401&lt;$C$4),IF(M401&lt;&gt;Inputs!$D$13,$C$4-K401,"-"),"-")</f>
        <v>-</v>
      </c>
      <c r="T401" s="6" t="str">
        <f>IF(M401=Inputs!$D$9,'Invoice Tracker'!P401-'Invoice Tracker'!K401,"-")</f>
        <v>-</v>
      </c>
      <c r="U401" s="5">
        <f ca="1">IF((M401&lt;&gt;Inputs!$D$13),IF($C$4&gt;'Invoice Tracker'!K401+Inputs!$G$22,1,0),0)</f>
        <v>1</v>
      </c>
      <c r="V401" s="14">
        <v>0</v>
      </c>
      <c r="W401" s="5">
        <f t="shared" ca="1" si="51"/>
        <v>1</v>
      </c>
      <c r="X401" s="1">
        <f ca="1">IF((M401&lt;&gt;Inputs!$D$13),IF($C$4&gt;'Invoice Tracker'!K401+Inputs!$G$23,1,0),0)</f>
        <v>1</v>
      </c>
      <c r="Y401" s="14">
        <v>0</v>
      </c>
      <c r="Z401" s="5">
        <f t="shared" ca="1" si="52"/>
        <v>1</v>
      </c>
      <c r="AA401" s="1">
        <f ca="1">IF((M401&lt;&gt;Inputs!$D$13),IF($C$4&gt;'Invoice Tracker'!K401+Inputs!$G$24,1,0),0)</f>
        <v>1</v>
      </c>
      <c r="AB401" s="14">
        <v>0</v>
      </c>
      <c r="AC401" s="5">
        <f t="shared" ca="1" si="53"/>
        <v>1</v>
      </c>
      <c r="AD401" s="1">
        <f ca="1">IF((M401&lt;&gt;Inputs!$D$13),IF($C$4&gt;'Invoice Tracker'!K401+Inputs!$G$25,1,0),0)</f>
        <v>1</v>
      </c>
      <c r="AE401" s="14">
        <v>0</v>
      </c>
      <c r="AF401" s="5">
        <f t="shared" ca="1" si="54"/>
        <v>1</v>
      </c>
      <c r="AG401" s="1">
        <f ca="1">IF((M401&lt;&gt;Inputs!$D$13),IF($C$4&gt;'Invoice Tracker'!K401+Inputs!$G$26,1,0),0)</f>
        <v>1</v>
      </c>
      <c r="AH401" s="14">
        <v>0</v>
      </c>
      <c r="AI401" s="5">
        <f t="shared" ca="1" si="55"/>
        <v>1</v>
      </c>
      <c r="AJ401" s="1">
        <f ca="1">IF((M401&lt;&gt;Inputs!$D$13),IF($C$4&gt;'Invoice Tracker'!K401+Inputs!$G$27,1,0),0)</f>
        <v>1</v>
      </c>
      <c r="AK401" s="14">
        <v>0</v>
      </c>
      <c r="AL401" s="5">
        <f t="shared" ca="1" si="56"/>
        <v>1</v>
      </c>
    </row>
    <row r="402" spans="2:38" x14ac:dyDescent="0.2">
      <c r="B402" s="31" t="s">
        <v>42</v>
      </c>
      <c r="C402" s="32" t="s">
        <v>240</v>
      </c>
      <c r="D402" s="33" t="s">
        <v>42</v>
      </c>
      <c r="E402" s="31" t="s">
        <v>42</v>
      </c>
      <c r="F402" s="31" t="s">
        <v>42</v>
      </c>
      <c r="G402" s="13">
        <v>0</v>
      </c>
      <c r="H402" s="13">
        <v>0</v>
      </c>
      <c r="I402" s="14" t="s">
        <v>7</v>
      </c>
      <c r="J402" s="15"/>
      <c r="K402" s="15"/>
      <c r="L402" s="4" t="str">
        <f>IF(H402&lt;&gt;0,IF(Q402&gt;0,IF($C$4&gt;K402,Inputs!$D$7,Inputs!$D$8),Inputs!$D$9),"-")</f>
        <v>-</v>
      </c>
      <c r="M402" s="4" t="str">
        <f>IF(H402&lt;&gt;0,IF(O402=0,Inputs!$D$11,IF(AND(O402&gt;0,O402&lt;Q402),Inputs!$D$12,Inputs!$D$13)),"-")</f>
        <v>-</v>
      </c>
      <c r="N402" s="14" t="s">
        <v>199</v>
      </c>
      <c r="O402" s="13">
        <v>0</v>
      </c>
      <c r="P402" s="13" t="s">
        <v>42</v>
      </c>
      <c r="Q402" s="2">
        <f t="shared" si="50"/>
        <v>0</v>
      </c>
      <c r="R402" s="6" t="str">
        <f>IF(H402&lt;&gt;0,IF(M402&lt;&gt;Inputs!$D$13,$C$4-J402,"-"),"-")</f>
        <v>-</v>
      </c>
      <c r="S402" s="6" t="str">
        <f ca="1">IF(AND(H402&lt;&gt;0,K402&lt;$C$4),IF(M402&lt;&gt;Inputs!$D$13,$C$4-K402,"-"),"-")</f>
        <v>-</v>
      </c>
      <c r="T402" s="6" t="str">
        <f>IF(M402=Inputs!$D$9,'Invoice Tracker'!P402-'Invoice Tracker'!K402,"-")</f>
        <v>-</v>
      </c>
      <c r="U402" s="5">
        <f ca="1">IF((M402&lt;&gt;Inputs!$D$13),IF($C$4&gt;'Invoice Tracker'!K402+Inputs!$G$22,1,0),0)</f>
        <v>1</v>
      </c>
      <c r="V402" s="14">
        <v>0</v>
      </c>
      <c r="W402" s="5">
        <f t="shared" ca="1" si="51"/>
        <v>1</v>
      </c>
      <c r="X402" s="1">
        <f ca="1">IF((M402&lt;&gt;Inputs!$D$13),IF($C$4&gt;'Invoice Tracker'!K402+Inputs!$G$23,1,0),0)</f>
        <v>1</v>
      </c>
      <c r="Y402" s="14">
        <v>0</v>
      </c>
      <c r="Z402" s="5">
        <f t="shared" ca="1" si="52"/>
        <v>1</v>
      </c>
      <c r="AA402" s="1">
        <f ca="1">IF((M402&lt;&gt;Inputs!$D$13),IF($C$4&gt;'Invoice Tracker'!K402+Inputs!$G$24,1,0),0)</f>
        <v>1</v>
      </c>
      <c r="AB402" s="14">
        <v>0</v>
      </c>
      <c r="AC402" s="5">
        <f t="shared" ca="1" si="53"/>
        <v>1</v>
      </c>
      <c r="AD402" s="1">
        <f ca="1">IF((M402&lt;&gt;Inputs!$D$13),IF($C$4&gt;'Invoice Tracker'!K402+Inputs!$G$25,1,0),0)</f>
        <v>1</v>
      </c>
      <c r="AE402" s="14">
        <v>0</v>
      </c>
      <c r="AF402" s="5">
        <f t="shared" ca="1" si="54"/>
        <v>1</v>
      </c>
      <c r="AG402" s="1">
        <f ca="1">IF((M402&lt;&gt;Inputs!$D$13),IF($C$4&gt;'Invoice Tracker'!K402+Inputs!$G$26,1,0),0)</f>
        <v>1</v>
      </c>
      <c r="AH402" s="14">
        <v>0</v>
      </c>
      <c r="AI402" s="5">
        <f t="shared" ca="1" si="55"/>
        <v>1</v>
      </c>
      <c r="AJ402" s="1">
        <f ca="1">IF((M402&lt;&gt;Inputs!$D$13),IF($C$4&gt;'Invoice Tracker'!K402+Inputs!$G$27,1,0),0)</f>
        <v>1</v>
      </c>
      <c r="AK402" s="14">
        <v>0</v>
      </c>
      <c r="AL402" s="5">
        <f t="shared" ca="1" si="56"/>
        <v>1</v>
      </c>
    </row>
    <row r="403" spans="2:38" x14ac:dyDescent="0.2">
      <c r="B403" s="31" t="s">
        <v>42</v>
      </c>
      <c r="C403" s="32" t="s">
        <v>240</v>
      </c>
      <c r="D403" s="33" t="s">
        <v>42</v>
      </c>
      <c r="E403" s="31" t="s">
        <v>42</v>
      </c>
      <c r="F403" s="31" t="s">
        <v>42</v>
      </c>
      <c r="G403" s="13">
        <v>0</v>
      </c>
      <c r="H403" s="13">
        <v>0</v>
      </c>
      <c r="I403" s="14" t="s">
        <v>7</v>
      </c>
      <c r="J403" s="15"/>
      <c r="K403" s="15"/>
      <c r="L403" s="4" t="str">
        <f>IF(H403&lt;&gt;0,IF(Q403&gt;0,IF($C$4&gt;K403,Inputs!$D$7,Inputs!$D$8),Inputs!$D$9),"-")</f>
        <v>-</v>
      </c>
      <c r="M403" s="4" t="str">
        <f>IF(H403&lt;&gt;0,IF(O403=0,Inputs!$D$11,IF(AND(O403&gt;0,O403&lt;Q403),Inputs!$D$12,Inputs!$D$13)),"-")</f>
        <v>-</v>
      </c>
      <c r="N403" s="14" t="s">
        <v>199</v>
      </c>
      <c r="O403" s="13">
        <v>0</v>
      </c>
      <c r="P403" s="13" t="s">
        <v>42</v>
      </c>
      <c r="Q403" s="2">
        <f t="shared" si="50"/>
        <v>0</v>
      </c>
      <c r="R403" s="6" t="str">
        <f>IF(H403&lt;&gt;0,IF(M403&lt;&gt;Inputs!$D$13,$C$4-J403,"-"),"-")</f>
        <v>-</v>
      </c>
      <c r="S403" s="6" t="str">
        <f ca="1">IF(AND(H403&lt;&gt;0,K403&lt;$C$4),IF(M403&lt;&gt;Inputs!$D$13,$C$4-K403,"-"),"-")</f>
        <v>-</v>
      </c>
      <c r="T403" s="6" t="str">
        <f>IF(M403=Inputs!$D$9,'Invoice Tracker'!P403-'Invoice Tracker'!K403,"-")</f>
        <v>-</v>
      </c>
      <c r="U403" s="5">
        <f ca="1">IF((M403&lt;&gt;Inputs!$D$13),IF($C$4&gt;'Invoice Tracker'!K403+Inputs!$G$22,1,0),0)</f>
        <v>1</v>
      </c>
      <c r="V403" s="14">
        <v>0</v>
      </c>
      <c r="W403" s="5">
        <f t="shared" ca="1" si="51"/>
        <v>1</v>
      </c>
      <c r="X403" s="1">
        <f ca="1">IF((M403&lt;&gt;Inputs!$D$13),IF($C$4&gt;'Invoice Tracker'!K403+Inputs!$G$23,1,0),0)</f>
        <v>1</v>
      </c>
      <c r="Y403" s="14">
        <v>0</v>
      </c>
      <c r="Z403" s="5">
        <f t="shared" ca="1" si="52"/>
        <v>1</v>
      </c>
      <c r="AA403" s="1">
        <f ca="1">IF((M403&lt;&gt;Inputs!$D$13),IF($C$4&gt;'Invoice Tracker'!K403+Inputs!$G$24,1,0),0)</f>
        <v>1</v>
      </c>
      <c r="AB403" s="14">
        <v>0</v>
      </c>
      <c r="AC403" s="5">
        <f t="shared" ca="1" si="53"/>
        <v>1</v>
      </c>
      <c r="AD403" s="1">
        <f ca="1">IF((M403&lt;&gt;Inputs!$D$13),IF($C$4&gt;'Invoice Tracker'!K403+Inputs!$G$25,1,0),0)</f>
        <v>1</v>
      </c>
      <c r="AE403" s="14">
        <v>0</v>
      </c>
      <c r="AF403" s="5">
        <f t="shared" ca="1" si="54"/>
        <v>1</v>
      </c>
      <c r="AG403" s="1">
        <f ca="1">IF((M403&lt;&gt;Inputs!$D$13),IF($C$4&gt;'Invoice Tracker'!K403+Inputs!$G$26,1,0),0)</f>
        <v>1</v>
      </c>
      <c r="AH403" s="14">
        <v>0</v>
      </c>
      <c r="AI403" s="5">
        <f t="shared" ca="1" si="55"/>
        <v>1</v>
      </c>
      <c r="AJ403" s="1">
        <f ca="1">IF((M403&lt;&gt;Inputs!$D$13),IF($C$4&gt;'Invoice Tracker'!K403+Inputs!$G$27,1,0),0)</f>
        <v>1</v>
      </c>
      <c r="AK403" s="14">
        <v>0</v>
      </c>
      <c r="AL403" s="5">
        <f t="shared" ca="1" si="56"/>
        <v>1</v>
      </c>
    </row>
    <row r="404" spans="2:38" x14ac:dyDescent="0.2">
      <c r="B404" s="31" t="s">
        <v>42</v>
      </c>
      <c r="C404" s="32" t="s">
        <v>240</v>
      </c>
      <c r="D404" s="33" t="s">
        <v>42</v>
      </c>
      <c r="E404" s="31" t="s">
        <v>42</v>
      </c>
      <c r="F404" s="31" t="s">
        <v>42</v>
      </c>
      <c r="G404" s="13">
        <v>0</v>
      </c>
      <c r="H404" s="13">
        <v>0</v>
      </c>
      <c r="I404" s="14" t="s">
        <v>7</v>
      </c>
      <c r="J404" s="15"/>
      <c r="K404" s="15"/>
      <c r="L404" s="4" t="str">
        <f>IF(H404&lt;&gt;0,IF(Q404&gt;0,IF($C$4&gt;K404,Inputs!$D$7,Inputs!$D$8),Inputs!$D$9),"-")</f>
        <v>-</v>
      </c>
      <c r="M404" s="4" t="str">
        <f>IF(H404&lt;&gt;0,IF(O404=0,Inputs!$D$11,IF(AND(O404&gt;0,O404&lt;Q404),Inputs!$D$12,Inputs!$D$13)),"-")</f>
        <v>-</v>
      </c>
      <c r="N404" s="14" t="s">
        <v>199</v>
      </c>
      <c r="O404" s="13">
        <v>0</v>
      </c>
      <c r="P404" s="13" t="s">
        <v>42</v>
      </c>
      <c r="Q404" s="2">
        <f t="shared" si="50"/>
        <v>0</v>
      </c>
      <c r="R404" s="6" t="str">
        <f>IF(H404&lt;&gt;0,IF(M404&lt;&gt;Inputs!$D$13,$C$4-J404,"-"),"-")</f>
        <v>-</v>
      </c>
      <c r="S404" s="6" t="str">
        <f ca="1">IF(AND(H404&lt;&gt;0,K404&lt;$C$4),IF(M404&lt;&gt;Inputs!$D$13,$C$4-K404,"-"),"-")</f>
        <v>-</v>
      </c>
      <c r="T404" s="6" t="str">
        <f>IF(M404=Inputs!$D$9,'Invoice Tracker'!P404-'Invoice Tracker'!K404,"-")</f>
        <v>-</v>
      </c>
      <c r="U404" s="5">
        <f ca="1">IF((M404&lt;&gt;Inputs!$D$13),IF($C$4&gt;'Invoice Tracker'!K404+Inputs!$G$22,1,0),0)</f>
        <v>1</v>
      </c>
      <c r="V404" s="14">
        <v>0</v>
      </c>
      <c r="W404" s="5">
        <f t="shared" ca="1" si="51"/>
        <v>1</v>
      </c>
      <c r="X404" s="1">
        <f ca="1">IF((M404&lt;&gt;Inputs!$D$13),IF($C$4&gt;'Invoice Tracker'!K404+Inputs!$G$23,1,0),0)</f>
        <v>1</v>
      </c>
      <c r="Y404" s="14">
        <v>0</v>
      </c>
      <c r="Z404" s="5">
        <f t="shared" ca="1" si="52"/>
        <v>1</v>
      </c>
      <c r="AA404" s="1">
        <f ca="1">IF((M404&lt;&gt;Inputs!$D$13),IF($C$4&gt;'Invoice Tracker'!K404+Inputs!$G$24,1,0),0)</f>
        <v>1</v>
      </c>
      <c r="AB404" s="14">
        <v>0</v>
      </c>
      <c r="AC404" s="5">
        <f t="shared" ca="1" si="53"/>
        <v>1</v>
      </c>
      <c r="AD404" s="1">
        <f ca="1">IF((M404&lt;&gt;Inputs!$D$13),IF($C$4&gt;'Invoice Tracker'!K404+Inputs!$G$25,1,0),0)</f>
        <v>1</v>
      </c>
      <c r="AE404" s="14">
        <v>0</v>
      </c>
      <c r="AF404" s="5">
        <f t="shared" ca="1" si="54"/>
        <v>1</v>
      </c>
      <c r="AG404" s="1">
        <f ca="1">IF((M404&lt;&gt;Inputs!$D$13),IF($C$4&gt;'Invoice Tracker'!K404+Inputs!$G$26,1,0),0)</f>
        <v>1</v>
      </c>
      <c r="AH404" s="14">
        <v>0</v>
      </c>
      <c r="AI404" s="5">
        <f t="shared" ca="1" si="55"/>
        <v>1</v>
      </c>
      <c r="AJ404" s="1">
        <f ca="1">IF((M404&lt;&gt;Inputs!$D$13),IF($C$4&gt;'Invoice Tracker'!K404+Inputs!$G$27,1,0),0)</f>
        <v>1</v>
      </c>
      <c r="AK404" s="14">
        <v>0</v>
      </c>
      <c r="AL404" s="5">
        <f t="shared" ca="1" si="56"/>
        <v>1</v>
      </c>
    </row>
    <row r="405" spans="2:38" x14ac:dyDescent="0.2">
      <c r="B405" s="31" t="s">
        <v>42</v>
      </c>
      <c r="C405" s="32" t="s">
        <v>240</v>
      </c>
      <c r="D405" s="33" t="s">
        <v>42</v>
      </c>
      <c r="E405" s="31" t="s">
        <v>42</v>
      </c>
      <c r="F405" s="31" t="s">
        <v>42</v>
      </c>
      <c r="G405" s="13">
        <v>0</v>
      </c>
      <c r="H405" s="13">
        <v>0</v>
      </c>
      <c r="I405" s="14" t="s">
        <v>7</v>
      </c>
      <c r="J405" s="15"/>
      <c r="K405" s="15"/>
      <c r="L405" s="4" t="str">
        <f>IF(H405&lt;&gt;0,IF(Q405&gt;0,IF($C$4&gt;K405,Inputs!$D$7,Inputs!$D$8),Inputs!$D$9),"-")</f>
        <v>-</v>
      </c>
      <c r="M405" s="4" t="str">
        <f>IF(H405&lt;&gt;0,IF(O405=0,Inputs!$D$11,IF(AND(O405&gt;0,O405&lt;Q405),Inputs!$D$12,Inputs!$D$13)),"-")</f>
        <v>-</v>
      </c>
      <c r="N405" s="14" t="s">
        <v>199</v>
      </c>
      <c r="O405" s="13">
        <v>0</v>
      </c>
      <c r="P405" s="13" t="s">
        <v>42</v>
      </c>
      <c r="Q405" s="2">
        <f t="shared" si="50"/>
        <v>0</v>
      </c>
      <c r="R405" s="6" t="str">
        <f>IF(H405&lt;&gt;0,IF(M405&lt;&gt;Inputs!$D$13,$C$4-J405,"-"),"-")</f>
        <v>-</v>
      </c>
      <c r="S405" s="6" t="str">
        <f ca="1">IF(AND(H405&lt;&gt;0,K405&lt;$C$4),IF(M405&lt;&gt;Inputs!$D$13,$C$4-K405,"-"),"-")</f>
        <v>-</v>
      </c>
      <c r="T405" s="6" t="str">
        <f>IF(M405=Inputs!$D$9,'Invoice Tracker'!P405-'Invoice Tracker'!K405,"-")</f>
        <v>-</v>
      </c>
      <c r="U405" s="5">
        <f ca="1">IF((M405&lt;&gt;Inputs!$D$13),IF($C$4&gt;'Invoice Tracker'!K405+Inputs!$G$22,1,0),0)</f>
        <v>1</v>
      </c>
      <c r="V405" s="14">
        <v>0</v>
      </c>
      <c r="W405" s="5">
        <f t="shared" ca="1" si="51"/>
        <v>1</v>
      </c>
      <c r="X405" s="1">
        <f ca="1">IF((M405&lt;&gt;Inputs!$D$13),IF($C$4&gt;'Invoice Tracker'!K405+Inputs!$G$23,1,0),0)</f>
        <v>1</v>
      </c>
      <c r="Y405" s="14">
        <v>0</v>
      </c>
      <c r="Z405" s="5">
        <f t="shared" ca="1" si="52"/>
        <v>1</v>
      </c>
      <c r="AA405" s="1">
        <f ca="1">IF((M405&lt;&gt;Inputs!$D$13),IF($C$4&gt;'Invoice Tracker'!K405+Inputs!$G$24,1,0),0)</f>
        <v>1</v>
      </c>
      <c r="AB405" s="14">
        <v>0</v>
      </c>
      <c r="AC405" s="5">
        <f t="shared" ca="1" si="53"/>
        <v>1</v>
      </c>
      <c r="AD405" s="1">
        <f ca="1">IF((M405&lt;&gt;Inputs!$D$13),IF($C$4&gt;'Invoice Tracker'!K405+Inputs!$G$25,1,0),0)</f>
        <v>1</v>
      </c>
      <c r="AE405" s="14">
        <v>0</v>
      </c>
      <c r="AF405" s="5">
        <f t="shared" ca="1" si="54"/>
        <v>1</v>
      </c>
      <c r="AG405" s="1">
        <f ca="1">IF((M405&lt;&gt;Inputs!$D$13),IF($C$4&gt;'Invoice Tracker'!K405+Inputs!$G$26,1,0),0)</f>
        <v>1</v>
      </c>
      <c r="AH405" s="14">
        <v>0</v>
      </c>
      <c r="AI405" s="5">
        <f t="shared" ca="1" si="55"/>
        <v>1</v>
      </c>
      <c r="AJ405" s="1">
        <f ca="1">IF((M405&lt;&gt;Inputs!$D$13),IF($C$4&gt;'Invoice Tracker'!K405+Inputs!$G$27,1,0),0)</f>
        <v>1</v>
      </c>
      <c r="AK405" s="14">
        <v>0</v>
      </c>
      <c r="AL405" s="5">
        <f t="shared" ca="1" si="56"/>
        <v>1</v>
      </c>
    </row>
    <row r="406" spans="2:38" x14ac:dyDescent="0.2">
      <c r="B406" s="31" t="s">
        <v>42</v>
      </c>
      <c r="C406" s="32" t="s">
        <v>240</v>
      </c>
      <c r="D406" s="33" t="s">
        <v>42</v>
      </c>
      <c r="E406" s="31" t="s">
        <v>42</v>
      </c>
      <c r="F406" s="31" t="s">
        <v>42</v>
      </c>
      <c r="G406" s="13">
        <v>0</v>
      </c>
      <c r="H406" s="13">
        <v>0</v>
      </c>
      <c r="I406" s="14" t="s">
        <v>7</v>
      </c>
      <c r="J406" s="15"/>
      <c r="K406" s="15"/>
      <c r="L406" s="4" t="str">
        <f>IF(H406&lt;&gt;0,IF(Q406&gt;0,IF($C$4&gt;K406,Inputs!$D$7,Inputs!$D$8),Inputs!$D$9),"-")</f>
        <v>-</v>
      </c>
      <c r="M406" s="4" t="str">
        <f>IF(H406&lt;&gt;0,IF(O406=0,Inputs!$D$11,IF(AND(O406&gt;0,O406&lt;Q406),Inputs!$D$12,Inputs!$D$13)),"-")</f>
        <v>-</v>
      </c>
      <c r="N406" s="14" t="s">
        <v>199</v>
      </c>
      <c r="O406" s="13">
        <v>0</v>
      </c>
      <c r="P406" s="13" t="s">
        <v>42</v>
      </c>
      <c r="Q406" s="2">
        <f t="shared" si="50"/>
        <v>0</v>
      </c>
      <c r="R406" s="6" t="str">
        <f>IF(H406&lt;&gt;0,IF(M406&lt;&gt;Inputs!$D$13,$C$4-J406,"-"),"-")</f>
        <v>-</v>
      </c>
      <c r="S406" s="6" t="str">
        <f ca="1">IF(AND(H406&lt;&gt;0,K406&lt;$C$4),IF(M406&lt;&gt;Inputs!$D$13,$C$4-K406,"-"),"-")</f>
        <v>-</v>
      </c>
      <c r="T406" s="6" t="str">
        <f>IF(M406=Inputs!$D$9,'Invoice Tracker'!P406-'Invoice Tracker'!K406,"-")</f>
        <v>-</v>
      </c>
      <c r="U406" s="5">
        <f ca="1">IF((M406&lt;&gt;Inputs!$D$13),IF($C$4&gt;'Invoice Tracker'!K406+Inputs!$G$22,1,0),0)</f>
        <v>1</v>
      </c>
      <c r="V406" s="14">
        <v>0</v>
      </c>
      <c r="W406" s="5">
        <f t="shared" ca="1" si="51"/>
        <v>1</v>
      </c>
      <c r="X406" s="1">
        <f ca="1">IF((M406&lt;&gt;Inputs!$D$13),IF($C$4&gt;'Invoice Tracker'!K406+Inputs!$G$23,1,0),0)</f>
        <v>1</v>
      </c>
      <c r="Y406" s="14">
        <v>0</v>
      </c>
      <c r="Z406" s="5">
        <f t="shared" ca="1" si="52"/>
        <v>1</v>
      </c>
      <c r="AA406" s="1">
        <f ca="1">IF((M406&lt;&gt;Inputs!$D$13),IF($C$4&gt;'Invoice Tracker'!K406+Inputs!$G$24,1,0),0)</f>
        <v>1</v>
      </c>
      <c r="AB406" s="14">
        <v>0</v>
      </c>
      <c r="AC406" s="5">
        <f t="shared" ca="1" si="53"/>
        <v>1</v>
      </c>
      <c r="AD406" s="1">
        <f ca="1">IF((M406&lt;&gt;Inputs!$D$13),IF($C$4&gt;'Invoice Tracker'!K406+Inputs!$G$25,1,0),0)</f>
        <v>1</v>
      </c>
      <c r="AE406" s="14">
        <v>0</v>
      </c>
      <c r="AF406" s="5">
        <f t="shared" ca="1" si="54"/>
        <v>1</v>
      </c>
      <c r="AG406" s="1">
        <f ca="1">IF((M406&lt;&gt;Inputs!$D$13),IF($C$4&gt;'Invoice Tracker'!K406+Inputs!$G$26,1,0),0)</f>
        <v>1</v>
      </c>
      <c r="AH406" s="14">
        <v>0</v>
      </c>
      <c r="AI406" s="5">
        <f t="shared" ca="1" si="55"/>
        <v>1</v>
      </c>
      <c r="AJ406" s="1">
        <f ca="1">IF((M406&lt;&gt;Inputs!$D$13),IF($C$4&gt;'Invoice Tracker'!K406+Inputs!$G$27,1,0),0)</f>
        <v>1</v>
      </c>
      <c r="AK406" s="14">
        <v>0</v>
      </c>
      <c r="AL406" s="5">
        <f t="shared" ca="1" si="56"/>
        <v>1</v>
      </c>
    </row>
    <row r="407" spans="2:38" x14ac:dyDescent="0.2">
      <c r="B407" s="31" t="s">
        <v>42</v>
      </c>
      <c r="C407" s="32" t="s">
        <v>240</v>
      </c>
      <c r="D407" s="33" t="s">
        <v>42</v>
      </c>
      <c r="E407" s="31" t="s">
        <v>42</v>
      </c>
      <c r="F407" s="31" t="s">
        <v>42</v>
      </c>
      <c r="G407" s="13">
        <v>0</v>
      </c>
      <c r="H407" s="13">
        <v>0</v>
      </c>
      <c r="I407" s="14" t="s">
        <v>7</v>
      </c>
      <c r="J407" s="15"/>
      <c r="K407" s="15"/>
      <c r="L407" s="4" t="str">
        <f>IF(H407&lt;&gt;0,IF(Q407&gt;0,IF($C$4&gt;K407,Inputs!$D$7,Inputs!$D$8),Inputs!$D$9),"-")</f>
        <v>-</v>
      </c>
      <c r="M407" s="4" t="str">
        <f>IF(H407&lt;&gt;0,IF(O407=0,Inputs!$D$11,IF(AND(O407&gt;0,O407&lt;Q407),Inputs!$D$12,Inputs!$D$13)),"-")</f>
        <v>-</v>
      </c>
      <c r="N407" s="14" t="s">
        <v>199</v>
      </c>
      <c r="O407" s="13">
        <v>0</v>
      </c>
      <c r="P407" s="13" t="s">
        <v>42</v>
      </c>
      <c r="Q407" s="2">
        <f t="shared" si="50"/>
        <v>0</v>
      </c>
      <c r="R407" s="6" t="str">
        <f>IF(H407&lt;&gt;0,IF(M407&lt;&gt;Inputs!$D$13,$C$4-J407,"-"),"-")</f>
        <v>-</v>
      </c>
      <c r="S407" s="6" t="str">
        <f ca="1">IF(AND(H407&lt;&gt;0,K407&lt;$C$4),IF(M407&lt;&gt;Inputs!$D$13,$C$4-K407,"-"),"-")</f>
        <v>-</v>
      </c>
      <c r="T407" s="6" t="str">
        <f>IF(M407=Inputs!$D$9,'Invoice Tracker'!P407-'Invoice Tracker'!K407,"-")</f>
        <v>-</v>
      </c>
      <c r="U407" s="5">
        <f ca="1">IF((M407&lt;&gt;Inputs!$D$13),IF($C$4&gt;'Invoice Tracker'!K407+Inputs!$G$22,1,0),0)</f>
        <v>1</v>
      </c>
      <c r="V407" s="14">
        <v>0</v>
      </c>
      <c r="W407" s="5">
        <f t="shared" ca="1" si="51"/>
        <v>1</v>
      </c>
      <c r="X407" s="1">
        <f ca="1">IF((M407&lt;&gt;Inputs!$D$13),IF($C$4&gt;'Invoice Tracker'!K407+Inputs!$G$23,1,0),0)</f>
        <v>1</v>
      </c>
      <c r="Y407" s="14">
        <v>0</v>
      </c>
      <c r="Z407" s="5">
        <f t="shared" ca="1" si="52"/>
        <v>1</v>
      </c>
      <c r="AA407" s="1">
        <f ca="1">IF((M407&lt;&gt;Inputs!$D$13),IF($C$4&gt;'Invoice Tracker'!K407+Inputs!$G$24,1,0),0)</f>
        <v>1</v>
      </c>
      <c r="AB407" s="14">
        <v>0</v>
      </c>
      <c r="AC407" s="5">
        <f t="shared" ca="1" si="53"/>
        <v>1</v>
      </c>
      <c r="AD407" s="1">
        <f ca="1">IF((M407&lt;&gt;Inputs!$D$13),IF($C$4&gt;'Invoice Tracker'!K407+Inputs!$G$25,1,0),0)</f>
        <v>1</v>
      </c>
      <c r="AE407" s="14">
        <v>0</v>
      </c>
      <c r="AF407" s="5">
        <f t="shared" ca="1" si="54"/>
        <v>1</v>
      </c>
      <c r="AG407" s="1">
        <f ca="1">IF((M407&lt;&gt;Inputs!$D$13),IF($C$4&gt;'Invoice Tracker'!K407+Inputs!$G$26,1,0),0)</f>
        <v>1</v>
      </c>
      <c r="AH407" s="14">
        <v>0</v>
      </c>
      <c r="AI407" s="5">
        <f t="shared" ca="1" si="55"/>
        <v>1</v>
      </c>
      <c r="AJ407" s="1">
        <f ca="1">IF((M407&lt;&gt;Inputs!$D$13),IF($C$4&gt;'Invoice Tracker'!K407+Inputs!$G$27,1,0),0)</f>
        <v>1</v>
      </c>
      <c r="AK407" s="14">
        <v>0</v>
      </c>
      <c r="AL407" s="5">
        <f t="shared" ca="1" si="56"/>
        <v>1</v>
      </c>
    </row>
    <row r="408" spans="2:38" x14ac:dyDescent="0.2">
      <c r="B408" s="31" t="s">
        <v>42</v>
      </c>
      <c r="C408" s="32" t="s">
        <v>240</v>
      </c>
      <c r="D408" s="33" t="s">
        <v>42</v>
      </c>
      <c r="E408" s="31" t="s">
        <v>42</v>
      </c>
      <c r="F408" s="31" t="s">
        <v>42</v>
      </c>
      <c r="G408" s="13">
        <v>0</v>
      </c>
      <c r="H408" s="13">
        <v>0</v>
      </c>
      <c r="I408" s="14" t="s">
        <v>7</v>
      </c>
      <c r="J408" s="15"/>
      <c r="K408" s="15"/>
      <c r="L408" s="4" t="str">
        <f>IF(H408&lt;&gt;0,IF(Q408&gt;0,IF($C$4&gt;K408,Inputs!$D$7,Inputs!$D$8),Inputs!$D$9),"-")</f>
        <v>-</v>
      </c>
      <c r="M408" s="4" t="str">
        <f>IF(H408&lt;&gt;0,IF(O408=0,Inputs!$D$11,IF(AND(O408&gt;0,O408&lt;Q408),Inputs!$D$12,Inputs!$D$13)),"-")</f>
        <v>-</v>
      </c>
      <c r="N408" s="14" t="s">
        <v>199</v>
      </c>
      <c r="O408" s="13">
        <v>0</v>
      </c>
      <c r="P408" s="13" t="s">
        <v>42</v>
      </c>
      <c r="Q408" s="2">
        <f t="shared" si="50"/>
        <v>0</v>
      </c>
      <c r="R408" s="6" t="str">
        <f>IF(H408&lt;&gt;0,IF(M408&lt;&gt;Inputs!$D$13,$C$4-J408,"-"),"-")</f>
        <v>-</v>
      </c>
      <c r="S408" s="6" t="str">
        <f ca="1">IF(AND(H408&lt;&gt;0,K408&lt;$C$4),IF(M408&lt;&gt;Inputs!$D$13,$C$4-K408,"-"),"-")</f>
        <v>-</v>
      </c>
      <c r="T408" s="6" t="str">
        <f>IF(M408=Inputs!$D$9,'Invoice Tracker'!P408-'Invoice Tracker'!K408,"-")</f>
        <v>-</v>
      </c>
      <c r="U408" s="5">
        <f ca="1">IF((M408&lt;&gt;Inputs!$D$13),IF($C$4&gt;'Invoice Tracker'!K408+Inputs!$G$22,1,0),0)</f>
        <v>1</v>
      </c>
      <c r="V408" s="14">
        <v>0</v>
      </c>
      <c r="W408" s="5">
        <f t="shared" ca="1" si="51"/>
        <v>1</v>
      </c>
      <c r="X408" s="1">
        <f ca="1">IF((M408&lt;&gt;Inputs!$D$13),IF($C$4&gt;'Invoice Tracker'!K408+Inputs!$G$23,1,0),0)</f>
        <v>1</v>
      </c>
      <c r="Y408" s="14">
        <v>0</v>
      </c>
      <c r="Z408" s="5">
        <f t="shared" ca="1" si="52"/>
        <v>1</v>
      </c>
      <c r="AA408" s="1">
        <f ca="1">IF((M408&lt;&gt;Inputs!$D$13),IF($C$4&gt;'Invoice Tracker'!K408+Inputs!$G$24,1,0),0)</f>
        <v>1</v>
      </c>
      <c r="AB408" s="14">
        <v>0</v>
      </c>
      <c r="AC408" s="5">
        <f t="shared" ca="1" si="53"/>
        <v>1</v>
      </c>
      <c r="AD408" s="1">
        <f ca="1">IF((M408&lt;&gt;Inputs!$D$13),IF($C$4&gt;'Invoice Tracker'!K408+Inputs!$G$25,1,0),0)</f>
        <v>1</v>
      </c>
      <c r="AE408" s="14">
        <v>0</v>
      </c>
      <c r="AF408" s="5">
        <f t="shared" ca="1" si="54"/>
        <v>1</v>
      </c>
      <c r="AG408" s="1">
        <f ca="1">IF((M408&lt;&gt;Inputs!$D$13),IF($C$4&gt;'Invoice Tracker'!K408+Inputs!$G$26,1,0),0)</f>
        <v>1</v>
      </c>
      <c r="AH408" s="14">
        <v>0</v>
      </c>
      <c r="AI408" s="5">
        <f t="shared" ca="1" si="55"/>
        <v>1</v>
      </c>
      <c r="AJ408" s="1">
        <f ca="1">IF((M408&lt;&gt;Inputs!$D$13),IF($C$4&gt;'Invoice Tracker'!K408+Inputs!$G$27,1,0),0)</f>
        <v>1</v>
      </c>
      <c r="AK408" s="14">
        <v>0</v>
      </c>
      <c r="AL408" s="5">
        <f t="shared" ca="1" si="56"/>
        <v>1</v>
      </c>
    </row>
    <row r="409" spans="2:38" x14ac:dyDescent="0.2">
      <c r="B409" s="31" t="s">
        <v>42</v>
      </c>
      <c r="C409" s="32" t="s">
        <v>240</v>
      </c>
      <c r="D409" s="33" t="s">
        <v>42</v>
      </c>
      <c r="E409" s="31" t="s">
        <v>42</v>
      </c>
      <c r="F409" s="31" t="s">
        <v>42</v>
      </c>
      <c r="G409" s="13">
        <v>0</v>
      </c>
      <c r="H409" s="13">
        <v>0</v>
      </c>
      <c r="I409" s="14" t="s">
        <v>7</v>
      </c>
      <c r="J409" s="15"/>
      <c r="K409" s="15"/>
      <c r="L409" s="4" t="str">
        <f>IF(H409&lt;&gt;0,IF(Q409&gt;0,IF($C$4&gt;K409,Inputs!$D$7,Inputs!$D$8),Inputs!$D$9),"-")</f>
        <v>-</v>
      </c>
      <c r="M409" s="4" t="str">
        <f>IF(H409&lt;&gt;0,IF(O409=0,Inputs!$D$11,IF(AND(O409&gt;0,O409&lt;Q409),Inputs!$D$12,Inputs!$D$13)),"-")</f>
        <v>-</v>
      </c>
      <c r="N409" s="14" t="s">
        <v>199</v>
      </c>
      <c r="O409" s="13">
        <v>0</v>
      </c>
      <c r="P409" s="13" t="s">
        <v>42</v>
      </c>
      <c r="Q409" s="2">
        <f t="shared" si="50"/>
        <v>0</v>
      </c>
      <c r="R409" s="6" t="str">
        <f>IF(H409&lt;&gt;0,IF(M409&lt;&gt;Inputs!$D$13,$C$4-J409,"-"),"-")</f>
        <v>-</v>
      </c>
      <c r="S409" s="6" t="str">
        <f ca="1">IF(AND(H409&lt;&gt;0,K409&lt;$C$4),IF(M409&lt;&gt;Inputs!$D$13,$C$4-K409,"-"),"-")</f>
        <v>-</v>
      </c>
      <c r="T409" s="6" t="str">
        <f>IF(M409=Inputs!$D$9,'Invoice Tracker'!P409-'Invoice Tracker'!K409,"-")</f>
        <v>-</v>
      </c>
      <c r="U409" s="5">
        <f ca="1">IF((M409&lt;&gt;Inputs!$D$13),IF($C$4&gt;'Invoice Tracker'!K409+Inputs!$G$22,1,0),0)</f>
        <v>1</v>
      </c>
      <c r="V409" s="14">
        <v>0</v>
      </c>
      <c r="W409" s="5">
        <f t="shared" ca="1" si="51"/>
        <v>1</v>
      </c>
      <c r="X409" s="1">
        <f ca="1">IF((M409&lt;&gt;Inputs!$D$13),IF($C$4&gt;'Invoice Tracker'!K409+Inputs!$G$23,1,0),0)</f>
        <v>1</v>
      </c>
      <c r="Y409" s="14">
        <v>0</v>
      </c>
      <c r="Z409" s="5">
        <f t="shared" ca="1" si="52"/>
        <v>1</v>
      </c>
      <c r="AA409" s="1">
        <f ca="1">IF((M409&lt;&gt;Inputs!$D$13),IF($C$4&gt;'Invoice Tracker'!K409+Inputs!$G$24,1,0),0)</f>
        <v>1</v>
      </c>
      <c r="AB409" s="14">
        <v>0</v>
      </c>
      <c r="AC409" s="5">
        <f t="shared" ca="1" si="53"/>
        <v>1</v>
      </c>
      <c r="AD409" s="1">
        <f ca="1">IF((M409&lt;&gt;Inputs!$D$13),IF($C$4&gt;'Invoice Tracker'!K409+Inputs!$G$25,1,0),0)</f>
        <v>1</v>
      </c>
      <c r="AE409" s="14">
        <v>0</v>
      </c>
      <c r="AF409" s="5">
        <f t="shared" ca="1" si="54"/>
        <v>1</v>
      </c>
      <c r="AG409" s="1">
        <f ca="1">IF((M409&lt;&gt;Inputs!$D$13),IF($C$4&gt;'Invoice Tracker'!K409+Inputs!$G$26,1,0),0)</f>
        <v>1</v>
      </c>
      <c r="AH409" s="14">
        <v>0</v>
      </c>
      <c r="AI409" s="5">
        <f t="shared" ca="1" si="55"/>
        <v>1</v>
      </c>
      <c r="AJ409" s="1">
        <f ca="1">IF((M409&lt;&gt;Inputs!$D$13),IF($C$4&gt;'Invoice Tracker'!K409+Inputs!$G$27,1,0),0)</f>
        <v>1</v>
      </c>
      <c r="AK409" s="14">
        <v>0</v>
      </c>
      <c r="AL409" s="5">
        <f t="shared" ca="1" si="56"/>
        <v>1</v>
      </c>
    </row>
    <row r="410" spans="2:38" x14ac:dyDescent="0.2">
      <c r="B410" s="31" t="s">
        <v>42</v>
      </c>
      <c r="C410" s="32" t="s">
        <v>240</v>
      </c>
      <c r="D410" s="33" t="s">
        <v>42</v>
      </c>
      <c r="E410" s="31" t="s">
        <v>42</v>
      </c>
      <c r="F410" s="31" t="s">
        <v>42</v>
      </c>
      <c r="G410" s="13">
        <v>0</v>
      </c>
      <c r="H410" s="13">
        <v>0</v>
      </c>
      <c r="I410" s="14" t="s">
        <v>7</v>
      </c>
      <c r="J410" s="15"/>
      <c r="K410" s="15"/>
      <c r="L410" s="4" t="str">
        <f>IF(H410&lt;&gt;0,IF(Q410&gt;0,IF($C$4&gt;K410,Inputs!$D$7,Inputs!$D$8),Inputs!$D$9),"-")</f>
        <v>-</v>
      </c>
      <c r="M410" s="4" t="str">
        <f>IF(H410&lt;&gt;0,IF(O410=0,Inputs!$D$11,IF(AND(O410&gt;0,O410&lt;Q410),Inputs!$D$12,Inputs!$D$13)),"-")</f>
        <v>-</v>
      </c>
      <c r="N410" s="14" t="s">
        <v>199</v>
      </c>
      <c r="O410" s="13">
        <v>0</v>
      </c>
      <c r="P410" s="13" t="s">
        <v>42</v>
      </c>
      <c r="Q410" s="2">
        <f t="shared" si="50"/>
        <v>0</v>
      </c>
      <c r="R410" s="6" t="str">
        <f>IF(H410&lt;&gt;0,IF(M410&lt;&gt;Inputs!$D$13,$C$4-J410,"-"),"-")</f>
        <v>-</v>
      </c>
      <c r="S410" s="6" t="str">
        <f ca="1">IF(AND(H410&lt;&gt;0,K410&lt;$C$4),IF(M410&lt;&gt;Inputs!$D$13,$C$4-K410,"-"),"-")</f>
        <v>-</v>
      </c>
      <c r="T410" s="6" t="str">
        <f>IF(M410=Inputs!$D$9,'Invoice Tracker'!P410-'Invoice Tracker'!K410,"-")</f>
        <v>-</v>
      </c>
      <c r="U410" s="5">
        <f ca="1">IF((M410&lt;&gt;Inputs!$D$13),IF($C$4&gt;'Invoice Tracker'!K410+Inputs!$G$22,1,0),0)</f>
        <v>1</v>
      </c>
      <c r="V410" s="14">
        <v>0</v>
      </c>
      <c r="W410" s="5">
        <f t="shared" ca="1" si="51"/>
        <v>1</v>
      </c>
      <c r="X410" s="1">
        <f ca="1">IF((M410&lt;&gt;Inputs!$D$13),IF($C$4&gt;'Invoice Tracker'!K410+Inputs!$G$23,1,0),0)</f>
        <v>1</v>
      </c>
      <c r="Y410" s="14">
        <v>0</v>
      </c>
      <c r="Z410" s="5">
        <f t="shared" ca="1" si="52"/>
        <v>1</v>
      </c>
      <c r="AA410" s="1">
        <f ca="1">IF((M410&lt;&gt;Inputs!$D$13),IF($C$4&gt;'Invoice Tracker'!K410+Inputs!$G$24,1,0),0)</f>
        <v>1</v>
      </c>
      <c r="AB410" s="14">
        <v>0</v>
      </c>
      <c r="AC410" s="5">
        <f t="shared" ca="1" si="53"/>
        <v>1</v>
      </c>
      <c r="AD410" s="1">
        <f ca="1">IF((M410&lt;&gt;Inputs!$D$13),IF($C$4&gt;'Invoice Tracker'!K410+Inputs!$G$25,1,0),0)</f>
        <v>1</v>
      </c>
      <c r="AE410" s="14">
        <v>0</v>
      </c>
      <c r="AF410" s="5">
        <f t="shared" ca="1" si="54"/>
        <v>1</v>
      </c>
      <c r="AG410" s="1">
        <f ca="1">IF((M410&lt;&gt;Inputs!$D$13),IF($C$4&gt;'Invoice Tracker'!K410+Inputs!$G$26,1,0),0)</f>
        <v>1</v>
      </c>
      <c r="AH410" s="14">
        <v>0</v>
      </c>
      <c r="AI410" s="5">
        <f t="shared" ca="1" si="55"/>
        <v>1</v>
      </c>
      <c r="AJ410" s="1">
        <f ca="1">IF((M410&lt;&gt;Inputs!$D$13),IF($C$4&gt;'Invoice Tracker'!K410+Inputs!$G$27,1,0),0)</f>
        <v>1</v>
      </c>
      <c r="AK410" s="14">
        <v>0</v>
      </c>
      <c r="AL410" s="5">
        <f t="shared" ca="1" si="56"/>
        <v>1</v>
      </c>
    </row>
    <row r="411" spans="2:38" x14ac:dyDescent="0.2">
      <c r="B411" s="31" t="s">
        <v>42</v>
      </c>
      <c r="C411" s="32" t="s">
        <v>240</v>
      </c>
      <c r="D411" s="33" t="s">
        <v>42</v>
      </c>
      <c r="E411" s="31" t="s">
        <v>42</v>
      </c>
      <c r="F411" s="31" t="s">
        <v>42</v>
      </c>
      <c r="G411" s="13">
        <v>0</v>
      </c>
      <c r="H411" s="13">
        <v>0</v>
      </c>
      <c r="I411" s="14" t="s">
        <v>7</v>
      </c>
      <c r="J411" s="15"/>
      <c r="K411" s="15"/>
      <c r="L411" s="4" t="str">
        <f>IF(H411&lt;&gt;0,IF(Q411&gt;0,IF($C$4&gt;K411,Inputs!$D$7,Inputs!$D$8),Inputs!$D$9),"-")</f>
        <v>-</v>
      </c>
      <c r="M411" s="4" t="str">
        <f>IF(H411&lt;&gt;0,IF(O411=0,Inputs!$D$11,IF(AND(O411&gt;0,O411&lt;Q411),Inputs!$D$12,Inputs!$D$13)),"-")</f>
        <v>-</v>
      </c>
      <c r="N411" s="14" t="s">
        <v>199</v>
      </c>
      <c r="O411" s="13">
        <v>0</v>
      </c>
      <c r="P411" s="13" t="s">
        <v>42</v>
      </c>
      <c r="Q411" s="2">
        <f t="shared" si="50"/>
        <v>0</v>
      </c>
      <c r="R411" s="6" t="str">
        <f>IF(H411&lt;&gt;0,IF(M411&lt;&gt;Inputs!$D$13,$C$4-J411,"-"),"-")</f>
        <v>-</v>
      </c>
      <c r="S411" s="6" t="str">
        <f ca="1">IF(AND(H411&lt;&gt;0,K411&lt;$C$4),IF(M411&lt;&gt;Inputs!$D$13,$C$4-K411,"-"),"-")</f>
        <v>-</v>
      </c>
      <c r="T411" s="6" t="str">
        <f>IF(M411=Inputs!$D$9,'Invoice Tracker'!P411-'Invoice Tracker'!K411,"-")</f>
        <v>-</v>
      </c>
      <c r="U411" s="5">
        <f ca="1">IF((M411&lt;&gt;Inputs!$D$13),IF($C$4&gt;'Invoice Tracker'!K411+Inputs!$G$22,1,0),0)</f>
        <v>1</v>
      </c>
      <c r="V411" s="14">
        <v>0</v>
      </c>
      <c r="W411" s="5">
        <f t="shared" ca="1" si="51"/>
        <v>1</v>
      </c>
      <c r="X411" s="1">
        <f ca="1">IF((M411&lt;&gt;Inputs!$D$13),IF($C$4&gt;'Invoice Tracker'!K411+Inputs!$G$23,1,0),0)</f>
        <v>1</v>
      </c>
      <c r="Y411" s="14">
        <v>0</v>
      </c>
      <c r="Z411" s="5">
        <f t="shared" ca="1" si="52"/>
        <v>1</v>
      </c>
      <c r="AA411" s="1">
        <f ca="1">IF((M411&lt;&gt;Inputs!$D$13),IF($C$4&gt;'Invoice Tracker'!K411+Inputs!$G$24,1,0),0)</f>
        <v>1</v>
      </c>
      <c r="AB411" s="14">
        <v>0</v>
      </c>
      <c r="AC411" s="5">
        <f t="shared" ca="1" si="53"/>
        <v>1</v>
      </c>
      <c r="AD411" s="1">
        <f ca="1">IF((M411&lt;&gt;Inputs!$D$13),IF($C$4&gt;'Invoice Tracker'!K411+Inputs!$G$25,1,0),0)</f>
        <v>1</v>
      </c>
      <c r="AE411" s="14">
        <v>0</v>
      </c>
      <c r="AF411" s="5">
        <f t="shared" ca="1" si="54"/>
        <v>1</v>
      </c>
      <c r="AG411" s="1">
        <f ca="1">IF((M411&lt;&gt;Inputs!$D$13),IF($C$4&gt;'Invoice Tracker'!K411+Inputs!$G$26,1,0),0)</f>
        <v>1</v>
      </c>
      <c r="AH411" s="14">
        <v>0</v>
      </c>
      <c r="AI411" s="5">
        <f t="shared" ca="1" si="55"/>
        <v>1</v>
      </c>
      <c r="AJ411" s="1">
        <f ca="1">IF((M411&lt;&gt;Inputs!$D$13),IF($C$4&gt;'Invoice Tracker'!K411+Inputs!$G$27,1,0),0)</f>
        <v>1</v>
      </c>
      <c r="AK411" s="14">
        <v>0</v>
      </c>
      <c r="AL411" s="5">
        <f t="shared" ca="1" si="56"/>
        <v>1</v>
      </c>
    </row>
    <row r="412" spans="2:38" x14ac:dyDescent="0.2">
      <c r="B412" s="31" t="s">
        <v>42</v>
      </c>
      <c r="C412" s="32" t="s">
        <v>240</v>
      </c>
      <c r="D412" s="33" t="s">
        <v>42</v>
      </c>
      <c r="E412" s="31" t="s">
        <v>42</v>
      </c>
      <c r="F412" s="31" t="s">
        <v>42</v>
      </c>
      <c r="G412" s="13">
        <v>0</v>
      </c>
      <c r="H412" s="13">
        <v>0</v>
      </c>
      <c r="I412" s="14" t="s">
        <v>7</v>
      </c>
      <c r="J412" s="15"/>
      <c r="K412" s="15"/>
      <c r="L412" s="4" t="str">
        <f>IF(H412&lt;&gt;0,IF(Q412&gt;0,IF($C$4&gt;K412,Inputs!$D$7,Inputs!$D$8),Inputs!$D$9),"-")</f>
        <v>-</v>
      </c>
      <c r="M412" s="4" t="str">
        <f>IF(H412&lt;&gt;0,IF(O412=0,Inputs!$D$11,IF(AND(O412&gt;0,O412&lt;Q412),Inputs!$D$12,Inputs!$D$13)),"-")</f>
        <v>-</v>
      </c>
      <c r="N412" s="14" t="s">
        <v>199</v>
      </c>
      <c r="O412" s="13">
        <v>0</v>
      </c>
      <c r="P412" s="13" t="s">
        <v>42</v>
      </c>
      <c r="Q412" s="2">
        <f t="shared" si="50"/>
        <v>0</v>
      </c>
      <c r="R412" s="6" t="str">
        <f>IF(H412&lt;&gt;0,IF(M412&lt;&gt;Inputs!$D$13,$C$4-J412,"-"),"-")</f>
        <v>-</v>
      </c>
      <c r="S412" s="6" t="str">
        <f ca="1">IF(AND(H412&lt;&gt;0,K412&lt;$C$4),IF(M412&lt;&gt;Inputs!$D$13,$C$4-K412,"-"),"-")</f>
        <v>-</v>
      </c>
      <c r="T412" s="6" t="str">
        <f>IF(M412=Inputs!$D$9,'Invoice Tracker'!P412-'Invoice Tracker'!K412,"-")</f>
        <v>-</v>
      </c>
      <c r="U412" s="5">
        <f ca="1">IF((M412&lt;&gt;Inputs!$D$13),IF($C$4&gt;'Invoice Tracker'!K412+Inputs!$G$22,1,0),0)</f>
        <v>1</v>
      </c>
      <c r="V412" s="14">
        <v>0</v>
      </c>
      <c r="W412" s="5">
        <f t="shared" ca="1" si="51"/>
        <v>1</v>
      </c>
      <c r="X412" s="1">
        <f ca="1">IF((M412&lt;&gt;Inputs!$D$13),IF($C$4&gt;'Invoice Tracker'!K412+Inputs!$G$23,1,0),0)</f>
        <v>1</v>
      </c>
      <c r="Y412" s="14">
        <v>0</v>
      </c>
      <c r="Z412" s="5">
        <f t="shared" ca="1" si="52"/>
        <v>1</v>
      </c>
      <c r="AA412" s="1">
        <f ca="1">IF((M412&lt;&gt;Inputs!$D$13),IF($C$4&gt;'Invoice Tracker'!K412+Inputs!$G$24,1,0),0)</f>
        <v>1</v>
      </c>
      <c r="AB412" s="14">
        <v>0</v>
      </c>
      <c r="AC412" s="5">
        <f t="shared" ca="1" si="53"/>
        <v>1</v>
      </c>
      <c r="AD412" s="1">
        <f ca="1">IF((M412&lt;&gt;Inputs!$D$13),IF($C$4&gt;'Invoice Tracker'!K412+Inputs!$G$25,1,0),0)</f>
        <v>1</v>
      </c>
      <c r="AE412" s="14">
        <v>0</v>
      </c>
      <c r="AF412" s="5">
        <f t="shared" ca="1" si="54"/>
        <v>1</v>
      </c>
      <c r="AG412" s="1">
        <f ca="1">IF((M412&lt;&gt;Inputs!$D$13),IF($C$4&gt;'Invoice Tracker'!K412+Inputs!$G$26,1,0),0)</f>
        <v>1</v>
      </c>
      <c r="AH412" s="14">
        <v>0</v>
      </c>
      <c r="AI412" s="5">
        <f t="shared" ca="1" si="55"/>
        <v>1</v>
      </c>
      <c r="AJ412" s="1">
        <f ca="1">IF((M412&lt;&gt;Inputs!$D$13),IF($C$4&gt;'Invoice Tracker'!K412+Inputs!$G$27,1,0),0)</f>
        <v>1</v>
      </c>
      <c r="AK412" s="14">
        <v>0</v>
      </c>
      <c r="AL412" s="5">
        <f t="shared" ca="1" si="56"/>
        <v>1</v>
      </c>
    </row>
    <row r="413" spans="2:38" x14ac:dyDescent="0.2">
      <c r="B413" s="31" t="s">
        <v>42</v>
      </c>
      <c r="C413" s="32" t="s">
        <v>240</v>
      </c>
      <c r="D413" s="33" t="s">
        <v>42</v>
      </c>
      <c r="E413" s="31" t="s">
        <v>42</v>
      </c>
      <c r="F413" s="31" t="s">
        <v>42</v>
      </c>
      <c r="G413" s="13">
        <v>0</v>
      </c>
      <c r="H413" s="13">
        <v>0</v>
      </c>
      <c r="I413" s="14" t="s">
        <v>7</v>
      </c>
      <c r="J413" s="15"/>
      <c r="K413" s="15"/>
      <c r="L413" s="4" t="str">
        <f>IF(H413&lt;&gt;0,IF(Q413&gt;0,IF($C$4&gt;K413,Inputs!$D$7,Inputs!$D$8),Inputs!$D$9),"-")</f>
        <v>-</v>
      </c>
      <c r="M413" s="4" t="str">
        <f>IF(H413&lt;&gt;0,IF(O413=0,Inputs!$D$11,IF(AND(O413&gt;0,O413&lt;Q413),Inputs!$D$12,Inputs!$D$13)),"-")</f>
        <v>-</v>
      </c>
      <c r="N413" s="14" t="s">
        <v>199</v>
      </c>
      <c r="O413" s="13">
        <v>0</v>
      </c>
      <c r="P413" s="13" t="s">
        <v>42</v>
      </c>
      <c r="Q413" s="2">
        <f t="shared" si="50"/>
        <v>0</v>
      </c>
      <c r="R413" s="6" t="str">
        <f>IF(H413&lt;&gt;0,IF(M413&lt;&gt;Inputs!$D$13,$C$4-J413,"-"),"-")</f>
        <v>-</v>
      </c>
      <c r="S413" s="6" t="str">
        <f ca="1">IF(AND(H413&lt;&gt;0,K413&lt;$C$4),IF(M413&lt;&gt;Inputs!$D$13,$C$4-K413,"-"),"-")</f>
        <v>-</v>
      </c>
      <c r="T413" s="6" t="str">
        <f>IF(M413=Inputs!$D$9,'Invoice Tracker'!P413-'Invoice Tracker'!K413,"-")</f>
        <v>-</v>
      </c>
      <c r="U413" s="5">
        <f ca="1">IF((M413&lt;&gt;Inputs!$D$13),IF($C$4&gt;'Invoice Tracker'!K413+Inputs!$G$22,1,0),0)</f>
        <v>1</v>
      </c>
      <c r="V413" s="14">
        <v>0</v>
      </c>
      <c r="W413" s="5">
        <f t="shared" ca="1" si="51"/>
        <v>1</v>
      </c>
      <c r="X413" s="1">
        <f ca="1">IF((M413&lt;&gt;Inputs!$D$13),IF($C$4&gt;'Invoice Tracker'!K413+Inputs!$G$23,1,0),0)</f>
        <v>1</v>
      </c>
      <c r="Y413" s="14">
        <v>0</v>
      </c>
      <c r="Z413" s="5">
        <f t="shared" ca="1" si="52"/>
        <v>1</v>
      </c>
      <c r="AA413" s="1">
        <f ca="1">IF((M413&lt;&gt;Inputs!$D$13),IF($C$4&gt;'Invoice Tracker'!K413+Inputs!$G$24,1,0),0)</f>
        <v>1</v>
      </c>
      <c r="AB413" s="14">
        <v>0</v>
      </c>
      <c r="AC413" s="5">
        <f t="shared" ca="1" si="53"/>
        <v>1</v>
      </c>
      <c r="AD413" s="1">
        <f ca="1">IF((M413&lt;&gt;Inputs!$D$13),IF($C$4&gt;'Invoice Tracker'!K413+Inputs!$G$25,1,0),0)</f>
        <v>1</v>
      </c>
      <c r="AE413" s="14">
        <v>0</v>
      </c>
      <c r="AF413" s="5">
        <f t="shared" ca="1" si="54"/>
        <v>1</v>
      </c>
      <c r="AG413" s="1">
        <f ca="1">IF((M413&lt;&gt;Inputs!$D$13),IF($C$4&gt;'Invoice Tracker'!K413+Inputs!$G$26,1,0),0)</f>
        <v>1</v>
      </c>
      <c r="AH413" s="14">
        <v>0</v>
      </c>
      <c r="AI413" s="5">
        <f t="shared" ca="1" si="55"/>
        <v>1</v>
      </c>
      <c r="AJ413" s="1">
        <f ca="1">IF((M413&lt;&gt;Inputs!$D$13),IF($C$4&gt;'Invoice Tracker'!K413+Inputs!$G$27,1,0),0)</f>
        <v>1</v>
      </c>
      <c r="AK413" s="14">
        <v>0</v>
      </c>
      <c r="AL413" s="5">
        <f t="shared" ca="1" si="56"/>
        <v>1</v>
      </c>
    </row>
    <row r="414" spans="2:38" x14ac:dyDescent="0.2">
      <c r="B414" s="31" t="s">
        <v>42</v>
      </c>
      <c r="C414" s="32" t="s">
        <v>240</v>
      </c>
      <c r="D414" s="33" t="s">
        <v>42</v>
      </c>
      <c r="E414" s="31" t="s">
        <v>42</v>
      </c>
      <c r="F414" s="31" t="s">
        <v>42</v>
      </c>
      <c r="G414" s="13">
        <v>0</v>
      </c>
      <c r="H414" s="13">
        <v>0</v>
      </c>
      <c r="I414" s="14" t="s">
        <v>7</v>
      </c>
      <c r="J414" s="15"/>
      <c r="K414" s="15"/>
      <c r="L414" s="4" t="str">
        <f>IF(H414&lt;&gt;0,IF(Q414&gt;0,IF($C$4&gt;K414,Inputs!$D$7,Inputs!$D$8),Inputs!$D$9),"-")</f>
        <v>-</v>
      </c>
      <c r="M414" s="4" t="str">
        <f>IF(H414&lt;&gt;0,IF(O414=0,Inputs!$D$11,IF(AND(O414&gt;0,O414&lt;Q414),Inputs!$D$12,Inputs!$D$13)),"-")</f>
        <v>-</v>
      </c>
      <c r="N414" s="14" t="s">
        <v>199</v>
      </c>
      <c r="O414" s="13">
        <v>0</v>
      </c>
      <c r="P414" s="13" t="s">
        <v>42</v>
      </c>
      <c r="Q414" s="2">
        <f t="shared" si="50"/>
        <v>0</v>
      </c>
      <c r="R414" s="6" t="str">
        <f>IF(H414&lt;&gt;0,IF(M414&lt;&gt;Inputs!$D$13,$C$4-J414,"-"),"-")</f>
        <v>-</v>
      </c>
      <c r="S414" s="6" t="str">
        <f ca="1">IF(AND(H414&lt;&gt;0,K414&lt;$C$4),IF(M414&lt;&gt;Inputs!$D$13,$C$4-K414,"-"),"-")</f>
        <v>-</v>
      </c>
      <c r="T414" s="6" t="str">
        <f>IF(M414=Inputs!$D$9,'Invoice Tracker'!P414-'Invoice Tracker'!K414,"-")</f>
        <v>-</v>
      </c>
      <c r="U414" s="5">
        <f ca="1">IF((M414&lt;&gt;Inputs!$D$13),IF($C$4&gt;'Invoice Tracker'!K414+Inputs!$G$22,1,0),0)</f>
        <v>1</v>
      </c>
      <c r="V414" s="14">
        <v>0</v>
      </c>
      <c r="W414" s="5">
        <f t="shared" ca="1" si="51"/>
        <v>1</v>
      </c>
      <c r="X414" s="1">
        <f ca="1">IF((M414&lt;&gt;Inputs!$D$13),IF($C$4&gt;'Invoice Tracker'!K414+Inputs!$G$23,1,0),0)</f>
        <v>1</v>
      </c>
      <c r="Y414" s="14">
        <v>0</v>
      </c>
      <c r="Z414" s="5">
        <f t="shared" ca="1" si="52"/>
        <v>1</v>
      </c>
      <c r="AA414" s="1">
        <f ca="1">IF((M414&lt;&gt;Inputs!$D$13),IF($C$4&gt;'Invoice Tracker'!K414+Inputs!$G$24,1,0),0)</f>
        <v>1</v>
      </c>
      <c r="AB414" s="14">
        <v>0</v>
      </c>
      <c r="AC414" s="5">
        <f t="shared" ca="1" si="53"/>
        <v>1</v>
      </c>
      <c r="AD414" s="1">
        <f ca="1">IF((M414&lt;&gt;Inputs!$D$13),IF($C$4&gt;'Invoice Tracker'!K414+Inputs!$G$25,1,0),0)</f>
        <v>1</v>
      </c>
      <c r="AE414" s="14">
        <v>0</v>
      </c>
      <c r="AF414" s="5">
        <f t="shared" ca="1" si="54"/>
        <v>1</v>
      </c>
      <c r="AG414" s="1">
        <f ca="1">IF((M414&lt;&gt;Inputs!$D$13),IF($C$4&gt;'Invoice Tracker'!K414+Inputs!$G$26,1,0),0)</f>
        <v>1</v>
      </c>
      <c r="AH414" s="14">
        <v>0</v>
      </c>
      <c r="AI414" s="5">
        <f t="shared" ca="1" si="55"/>
        <v>1</v>
      </c>
      <c r="AJ414" s="1">
        <f ca="1">IF((M414&lt;&gt;Inputs!$D$13),IF($C$4&gt;'Invoice Tracker'!K414+Inputs!$G$27,1,0),0)</f>
        <v>1</v>
      </c>
      <c r="AK414" s="14">
        <v>0</v>
      </c>
      <c r="AL414" s="5">
        <f t="shared" ca="1" si="56"/>
        <v>1</v>
      </c>
    </row>
    <row r="415" spans="2:38" x14ac:dyDescent="0.2">
      <c r="B415" s="31" t="s">
        <v>42</v>
      </c>
      <c r="C415" s="32" t="s">
        <v>240</v>
      </c>
      <c r="D415" s="33" t="s">
        <v>42</v>
      </c>
      <c r="E415" s="31" t="s">
        <v>42</v>
      </c>
      <c r="F415" s="31" t="s">
        <v>42</v>
      </c>
      <c r="G415" s="13">
        <v>0</v>
      </c>
      <c r="H415" s="13">
        <v>0</v>
      </c>
      <c r="I415" s="14" t="s">
        <v>7</v>
      </c>
      <c r="J415" s="15"/>
      <c r="K415" s="15"/>
      <c r="L415" s="4" t="str">
        <f>IF(H415&lt;&gt;0,IF(Q415&gt;0,IF($C$4&gt;K415,Inputs!$D$7,Inputs!$D$8),Inputs!$D$9),"-")</f>
        <v>-</v>
      </c>
      <c r="M415" s="4" t="str">
        <f>IF(H415&lt;&gt;0,IF(O415=0,Inputs!$D$11,IF(AND(O415&gt;0,O415&lt;Q415),Inputs!$D$12,Inputs!$D$13)),"-")</f>
        <v>-</v>
      </c>
      <c r="N415" s="14" t="s">
        <v>199</v>
      </c>
      <c r="O415" s="13">
        <v>0</v>
      </c>
      <c r="P415" s="13" t="s">
        <v>42</v>
      </c>
      <c r="Q415" s="2">
        <f t="shared" si="50"/>
        <v>0</v>
      </c>
      <c r="R415" s="6" t="str">
        <f>IF(H415&lt;&gt;0,IF(M415&lt;&gt;Inputs!$D$13,$C$4-J415,"-"),"-")</f>
        <v>-</v>
      </c>
      <c r="S415" s="6" t="str">
        <f ca="1">IF(AND(H415&lt;&gt;0,K415&lt;$C$4),IF(M415&lt;&gt;Inputs!$D$13,$C$4-K415,"-"),"-")</f>
        <v>-</v>
      </c>
      <c r="T415" s="6" t="str">
        <f>IF(M415=Inputs!$D$9,'Invoice Tracker'!P415-'Invoice Tracker'!K415,"-")</f>
        <v>-</v>
      </c>
      <c r="U415" s="5">
        <f ca="1">IF((M415&lt;&gt;Inputs!$D$13),IF($C$4&gt;'Invoice Tracker'!K415+Inputs!$G$22,1,0),0)</f>
        <v>1</v>
      </c>
      <c r="V415" s="14">
        <v>0</v>
      </c>
      <c r="W415" s="5">
        <f t="shared" ca="1" si="51"/>
        <v>1</v>
      </c>
      <c r="X415" s="1">
        <f ca="1">IF((M415&lt;&gt;Inputs!$D$13),IF($C$4&gt;'Invoice Tracker'!K415+Inputs!$G$23,1,0),0)</f>
        <v>1</v>
      </c>
      <c r="Y415" s="14">
        <v>0</v>
      </c>
      <c r="Z415" s="5">
        <f t="shared" ca="1" si="52"/>
        <v>1</v>
      </c>
      <c r="AA415" s="1">
        <f ca="1">IF((M415&lt;&gt;Inputs!$D$13),IF($C$4&gt;'Invoice Tracker'!K415+Inputs!$G$24,1,0),0)</f>
        <v>1</v>
      </c>
      <c r="AB415" s="14">
        <v>0</v>
      </c>
      <c r="AC415" s="5">
        <f t="shared" ca="1" si="53"/>
        <v>1</v>
      </c>
      <c r="AD415" s="1">
        <f ca="1">IF((M415&lt;&gt;Inputs!$D$13),IF($C$4&gt;'Invoice Tracker'!K415+Inputs!$G$25,1,0),0)</f>
        <v>1</v>
      </c>
      <c r="AE415" s="14">
        <v>0</v>
      </c>
      <c r="AF415" s="5">
        <f t="shared" ca="1" si="54"/>
        <v>1</v>
      </c>
      <c r="AG415" s="1">
        <f ca="1">IF((M415&lt;&gt;Inputs!$D$13),IF($C$4&gt;'Invoice Tracker'!K415+Inputs!$G$26,1,0),0)</f>
        <v>1</v>
      </c>
      <c r="AH415" s="14">
        <v>0</v>
      </c>
      <c r="AI415" s="5">
        <f t="shared" ca="1" si="55"/>
        <v>1</v>
      </c>
      <c r="AJ415" s="1">
        <f ca="1">IF((M415&lt;&gt;Inputs!$D$13),IF($C$4&gt;'Invoice Tracker'!K415+Inputs!$G$27,1,0),0)</f>
        <v>1</v>
      </c>
      <c r="AK415" s="14">
        <v>0</v>
      </c>
      <c r="AL415" s="5">
        <f t="shared" ca="1" si="56"/>
        <v>1</v>
      </c>
    </row>
    <row r="416" spans="2:38" x14ac:dyDescent="0.2">
      <c r="B416" s="31" t="s">
        <v>42</v>
      </c>
      <c r="C416" s="32" t="s">
        <v>240</v>
      </c>
      <c r="D416" s="33" t="s">
        <v>42</v>
      </c>
      <c r="E416" s="31" t="s">
        <v>42</v>
      </c>
      <c r="F416" s="31" t="s">
        <v>42</v>
      </c>
      <c r="G416" s="13">
        <v>0</v>
      </c>
      <c r="H416" s="13">
        <v>0</v>
      </c>
      <c r="I416" s="14" t="s">
        <v>7</v>
      </c>
      <c r="J416" s="15"/>
      <c r="K416" s="15"/>
      <c r="L416" s="4" t="str">
        <f>IF(H416&lt;&gt;0,IF(Q416&gt;0,IF($C$4&gt;K416,Inputs!$D$7,Inputs!$D$8),Inputs!$D$9),"-")</f>
        <v>-</v>
      </c>
      <c r="M416" s="4" t="str">
        <f>IF(H416&lt;&gt;0,IF(O416=0,Inputs!$D$11,IF(AND(O416&gt;0,O416&lt;Q416),Inputs!$D$12,Inputs!$D$13)),"-")</f>
        <v>-</v>
      </c>
      <c r="N416" s="14" t="s">
        <v>199</v>
      </c>
      <c r="O416" s="13">
        <v>0</v>
      </c>
      <c r="P416" s="13" t="s">
        <v>42</v>
      </c>
      <c r="Q416" s="2">
        <f t="shared" si="50"/>
        <v>0</v>
      </c>
      <c r="R416" s="6" t="str">
        <f>IF(H416&lt;&gt;0,IF(M416&lt;&gt;Inputs!$D$13,$C$4-J416,"-"),"-")</f>
        <v>-</v>
      </c>
      <c r="S416" s="6" t="str">
        <f ca="1">IF(AND(H416&lt;&gt;0,K416&lt;$C$4),IF(M416&lt;&gt;Inputs!$D$13,$C$4-K416,"-"),"-")</f>
        <v>-</v>
      </c>
      <c r="T416" s="6" t="str">
        <f>IF(M416=Inputs!$D$9,'Invoice Tracker'!P416-'Invoice Tracker'!K416,"-")</f>
        <v>-</v>
      </c>
      <c r="U416" s="5">
        <f ca="1">IF((M416&lt;&gt;Inputs!$D$13),IF($C$4&gt;'Invoice Tracker'!K416+Inputs!$G$22,1,0),0)</f>
        <v>1</v>
      </c>
      <c r="V416" s="14">
        <v>0</v>
      </c>
      <c r="W416" s="5">
        <f t="shared" ca="1" si="51"/>
        <v>1</v>
      </c>
      <c r="X416" s="1">
        <f ca="1">IF((M416&lt;&gt;Inputs!$D$13),IF($C$4&gt;'Invoice Tracker'!K416+Inputs!$G$23,1,0),0)</f>
        <v>1</v>
      </c>
      <c r="Y416" s="14">
        <v>0</v>
      </c>
      <c r="Z416" s="5">
        <f t="shared" ca="1" si="52"/>
        <v>1</v>
      </c>
      <c r="AA416" s="1">
        <f ca="1">IF((M416&lt;&gt;Inputs!$D$13),IF($C$4&gt;'Invoice Tracker'!K416+Inputs!$G$24,1,0),0)</f>
        <v>1</v>
      </c>
      <c r="AB416" s="14">
        <v>0</v>
      </c>
      <c r="AC416" s="5">
        <f t="shared" ca="1" si="53"/>
        <v>1</v>
      </c>
      <c r="AD416" s="1">
        <f ca="1">IF((M416&lt;&gt;Inputs!$D$13),IF($C$4&gt;'Invoice Tracker'!K416+Inputs!$G$25,1,0),0)</f>
        <v>1</v>
      </c>
      <c r="AE416" s="14">
        <v>0</v>
      </c>
      <c r="AF416" s="5">
        <f t="shared" ca="1" si="54"/>
        <v>1</v>
      </c>
      <c r="AG416" s="1">
        <f ca="1">IF((M416&lt;&gt;Inputs!$D$13),IF($C$4&gt;'Invoice Tracker'!K416+Inputs!$G$26,1,0),0)</f>
        <v>1</v>
      </c>
      <c r="AH416" s="14">
        <v>0</v>
      </c>
      <c r="AI416" s="5">
        <f t="shared" ca="1" si="55"/>
        <v>1</v>
      </c>
      <c r="AJ416" s="1">
        <f ca="1">IF((M416&lt;&gt;Inputs!$D$13),IF($C$4&gt;'Invoice Tracker'!K416+Inputs!$G$27,1,0),0)</f>
        <v>1</v>
      </c>
      <c r="AK416" s="14">
        <v>0</v>
      </c>
      <c r="AL416" s="5">
        <f t="shared" ca="1" si="56"/>
        <v>1</v>
      </c>
    </row>
    <row r="417" spans="2:38" x14ac:dyDescent="0.2">
      <c r="B417" s="31" t="s">
        <v>42</v>
      </c>
      <c r="C417" s="32" t="s">
        <v>240</v>
      </c>
      <c r="D417" s="33" t="s">
        <v>42</v>
      </c>
      <c r="E417" s="31" t="s">
        <v>42</v>
      </c>
      <c r="F417" s="31" t="s">
        <v>42</v>
      </c>
      <c r="G417" s="13">
        <v>0</v>
      </c>
      <c r="H417" s="13">
        <v>0</v>
      </c>
      <c r="I417" s="14" t="s">
        <v>7</v>
      </c>
      <c r="J417" s="15"/>
      <c r="K417" s="15"/>
      <c r="L417" s="4" t="str">
        <f>IF(H417&lt;&gt;0,IF(Q417&gt;0,IF($C$4&gt;K417,Inputs!$D$7,Inputs!$D$8),Inputs!$D$9),"-")</f>
        <v>-</v>
      </c>
      <c r="M417" s="4" t="str">
        <f>IF(H417&lt;&gt;0,IF(O417=0,Inputs!$D$11,IF(AND(O417&gt;0,O417&lt;Q417),Inputs!$D$12,Inputs!$D$13)),"-")</f>
        <v>-</v>
      </c>
      <c r="N417" s="14" t="s">
        <v>199</v>
      </c>
      <c r="O417" s="13">
        <v>0</v>
      </c>
      <c r="P417" s="13" t="s">
        <v>42</v>
      </c>
      <c r="Q417" s="2">
        <f t="shared" ref="Q417:Q480" si="57">H417-O417</f>
        <v>0</v>
      </c>
      <c r="R417" s="6" t="str">
        <f>IF(H417&lt;&gt;0,IF(M417&lt;&gt;Inputs!$D$13,$C$4-J417,"-"),"-")</f>
        <v>-</v>
      </c>
      <c r="S417" s="6" t="str">
        <f ca="1">IF(AND(H417&lt;&gt;0,K417&lt;$C$4),IF(M417&lt;&gt;Inputs!$D$13,$C$4-K417,"-"),"-")</f>
        <v>-</v>
      </c>
      <c r="T417" s="6" t="str">
        <f>IF(M417=Inputs!$D$9,'Invoice Tracker'!P417-'Invoice Tracker'!K417,"-")</f>
        <v>-</v>
      </c>
      <c r="U417" s="5">
        <f ca="1">IF((M417&lt;&gt;Inputs!$D$13),IF($C$4&gt;'Invoice Tracker'!K417+Inputs!$G$22,1,0),0)</f>
        <v>1</v>
      </c>
      <c r="V417" s="14">
        <v>0</v>
      </c>
      <c r="W417" s="5">
        <f t="shared" ca="1" si="51"/>
        <v>1</v>
      </c>
      <c r="X417" s="1">
        <f ca="1">IF((M417&lt;&gt;Inputs!$D$13),IF($C$4&gt;'Invoice Tracker'!K417+Inputs!$G$23,1,0),0)</f>
        <v>1</v>
      </c>
      <c r="Y417" s="14">
        <v>0</v>
      </c>
      <c r="Z417" s="5">
        <f t="shared" ca="1" si="52"/>
        <v>1</v>
      </c>
      <c r="AA417" s="1">
        <f ca="1">IF((M417&lt;&gt;Inputs!$D$13),IF($C$4&gt;'Invoice Tracker'!K417+Inputs!$G$24,1,0),0)</f>
        <v>1</v>
      </c>
      <c r="AB417" s="14">
        <v>0</v>
      </c>
      <c r="AC417" s="5">
        <f t="shared" ca="1" si="53"/>
        <v>1</v>
      </c>
      <c r="AD417" s="1">
        <f ca="1">IF((M417&lt;&gt;Inputs!$D$13),IF($C$4&gt;'Invoice Tracker'!K417+Inputs!$G$25,1,0),0)</f>
        <v>1</v>
      </c>
      <c r="AE417" s="14">
        <v>0</v>
      </c>
      <c r="AF417" s="5">
        <f t="shared" ca="1" si="54"/>
        <v>1</v>
      </c>
      <c r="AG417" s="1">
        <f ca="1">IF((M417&lt;&gt;Inputs!$D$13),IF($C$4&gt;'Invoice Tracker'!K417+Inputs!$G$26,1,0),0)</f>
        <v>1</v>
      </c>
      <c r="AH417" s="14">
        <v>0</v>
      </c>
      <c r="AI417" s="5">
        <f t="shared" ca="1" si="55"/>
        <v>1</v>
      </c>
      <c r="AJ417" s="1">
        <f ca="1">IF((M417&lt;&gt;Inputs!$D$13),IF($C$4&gt;'Invoice Tracker'!K417+Inputs!$G$27,1,0),0)</f>
        <v>1</v>
      </c>
      <c r="AK417" s="14">
        <v>0</v>
      </c>
      <c r="AL417" s="5">
        <f t="shared" ca="1" si="56"/>
        <v>1</v>
      </c>
    </row>
    <row r="418" spans="2:38" x14ac:dyDescent="0.2">
      <c r="B418" s="31" t="s">
        <v>42</v>
      </c>
      <c r="C418" s="32" t="s">
        <v>240</v>
      </c>
      <c r="D418" s="33" t="s">
        <v>42</v>
      </c>
      <c r="E418" s="31" t="s">
        <v>42</v>
      </c>
      <c r="F418" s="31" t="s">
        <v>42</v>
      </c>
      <c r="G418" s="13">
        <v>0</v>
      </c>
      <c r="H418" s="13">
        <v>0</v>
      </c>
      <c r="I418" s="14" t="s">
        <v>7</v>
      </c>
      <c r="J418" s="15"/>
      <c r="K418" s="15"/>
      <c r="L418" s="4" t="str">
        <f>IF(H418&lt;&gt;0,IF(Q418&gt;0,IF($C$4&gt;K418,Inputs!$D$7,Inputs!$D$8),Inputs!$D$9),"-")</f>
        <v>-</v>
      </c>
      <c r="M418" s="4" t="str">
        <f>IF(H418&lt;&gt;0,IF(O418=0,Inputs!$D$11,IF(AND(O418&gt;0,O418&lt;Q418),Inputs!$D$12,Inputs!$D$13)),"-")</f>
        <v>-</v>
      </c>
      <c r="N418" s="14" t="s">
        <v>199</v>
      </c>
      <c r="O418" s="13">
        <v>0</v>
      </c>
      <c r="P418" s="13" t="s">
        <v>42</v>
      </c>
      <c r="Q418" s="2">
        <f t="shared" si="57"/>
        <v>0</v>
      </c>
      <c r="R418" s="6" t="str">
        <f>IF(H418&lt;&gt;0,IF(M418&lt;&gt;Inputs!$D$13,$C$4-J418,"-"),"-")</f>
        <v>-</v>
      </c>
      <c r="S418" s="6" t="str">
        <f ca="1">IF(AND(H418&lt;&gt;0,K418&lt;$C$4),IF(M418&lt;&gt;Inputs!$D$13,$C$4-K418,"-"),"-")</f>
        <v>-</v>
      </c>
      <c r="T418" s="6" t="str">
        <f>IF(M418=Inputs!$D$9,'Invoice Tracker'!P418-'Invoice Tracker'!K418,"-")</f>
        <v>-</v>
      </c>
      <c r="U418" s="5">
        <f ca="1">IF((M418&lt;&gt;Inputs!$D$13),IF($C$4&gt;'Invoice Tracker'!K418+Inputs!$G$22,1,0),0)</f>
        <v>1</v>
      </c>
      <c r="V418" s="14">
        <v>0</v>
      </c>
      <c r="W418" s="5">
        <f t="shared" ref="W418:W481" ca="1" si="58">IF(AND(U418=1,V418=0),1,0)</f>
        <v>1</v>
      </c>
      <c r="X418" s="1">
        <f ca="1">IF((M418&lt;&gt;Inputs!$D$13),IF($C$4&gt;'Invoice Tracker'!K418+Inputs!$G$23,1,0),0)</f>
        <v>1</v>
      </c>
      <c r="Y418" s="14">
        <v>0</v>
      </c>
      <c r="Z418" s="5">
        <f t="shared" ref="Z418:Z481" ca="1" si="59">IF(AND(X418=1,Y418=0),1,0)</f>
        <v>1</v>
      </c>
      <c r="AA418" s="1">
        <f ca="1">IF((M418&lt;&gt;Inputs!$D$13),IF($C$4&gt;'Invoice Tracker'!K418+Inputs!$G$24,1,0),0)</f>
        <v>1</v>
      </c>
      <c r="AB418" s="14">
        <v>0</v>
      </c>
      <c r="AC418" s="5">
        <f t="shared" ref="AC418:AC481" ca="1" si="60">IF(AND(AA418=1,AB418=0),1,0)</f>
        <v>1</v>
      </c>
      <c r="AD418" s="1">
        <f ca="1">IF((M418&lt;&gt;Inputs!$D$13),IF($C$4&gt;'Invoice Tracker'!K418+Inputs!$G$25,1,0),0)</f>
        <v>1</v>
      </c>
      <c r="AE418" s="14">
        <v>0</v>
      </c>
      <c r="AF418" s="5">
        <f t="shared" ref="AF418:AF481" ca="1" si="61">IF(AND(AD418=1,AE418=0),1,0)</f>
        <v>1</v>
      </c>
      <c r="AG418" s="1">
        <f ca="1">IF((M418&lt;&gt;Inputs!$D$13),IF($C$4&gt;'Invoice Tracker'!K418+Inputs!$G$26,1,0),0)</f>
        <v>1</v>
      </c>
      <c r="AH418" s="14">
        <v>0</v>
      </c>
      <c r="AI418" s="5">
        <f t="shared" ref="AI418:AI481" ca="1" si="62">IF(AND(AG418=1,AH418=0),1,0)</f>
        <v>1</v>
      </c>
      <c r="AJ418" s="1">
        <f ca="1">IF((M418&lt;&gt;Inputs!$D$13),IF($C$4&gt;'Invoice Tracker'!K418+Inputs!$G$27,1,0),0)</f>
        <v>1</v>
      </c>
      <c r="AK418" s="14">
        <v>0</v>
      </c>
      <c r="AL418" s="5">
        <f t="shared" ref="AL418:AL481" ca="1" si="63">IF(AND(AJ418=1,AK418=0),1,0)</f>
        <v>1</v>
      </c>
    </row>
    <row r="419" spans="2:38" x14ac:dyDescent="0.2">
      <c r="B419" s="31" t="s">
        <v>42</v>
      </c>
      <c r="C419" s="32" t="s">
        <v>240</v>
      </c>
      <c r="D419" s="33" t="s">
        <v>42</v>
      </c>
      <c r="E419" s="31" t="s">
        <v>42</v>
      </c>
      <c r="F419" s="31" t="s">
        <v>42</v>
      </c>
      <c r="G419" s="13">
        <v>0</v>
      </c>
      <c r="H419" s="13">
        <v>0</v>
      </c>
      <c r="I419" s="14" t="s">
        <v>7</v>
      </c>
      <c r="J419" s="15"/>
      <c r="K419" s="15"/>
      <c r="L419" s="4" t="str">
        <f>IF(H419&lt;&gt;0,IF(Q419&gt;0,IF($C$4&gt;K419,Inputs!$D$7,Inputs!$D$8),Inputs!$D$9),"-")</f>
        <v>-</v>
      </c>
      <c r="M419" s="4" t="str">
        <f>IF(H419&lt;&gt;0,IF(O419=0,Inputs!$D$11,IF(AND(O419&gt;0,O419&lt;Q419),Inputs!$D$12,Inputs!$D$13)),"-")</f>
        <v>-</v>
      </c>
      <c r="N419" s="14" t="s">
        <v>199</v>
      </c>
      <c r="O419" s="13">
        <v>0</v>
      </c>
      <c r="P419" s="13" t="s">
        <v>42</v>
      </c>
      <c r="Q419" s="2">
        <f t="shared" si="57"/>
        <v>0</v>
      </c>
      <c r="R419" s="6" t="str">
        <f>IF(H419&lt;&gt;0,IF(M419&lt;&gt;Inputs!$D$13,$C$4-J419,"-"),"-")</f>
        <v>-</v>
      </c>
      <c r="S419" s="6" t="str">
        <f ca="1">IF(AND(H419&lt;&gt;0,K419&lt;$C$4),IF(M419&lt;&gt;Inputs!$D$13,$C$4-K419,"-"),"-")</f>
        <v>-</v>
      </c>
      <c r="T419" s="6" t="str">
        <f>IF(M419=Inputs!$D$9,'Invoice Tracker'!P419-'Invoice Tracker'!K419,"-")</f>
        <v>-</v>
      </c>
      <c r="U419" s="5">
        <f ca="1">IF((M419&lt;&gt;Inputs!$D$13),IF($C$4&gt;'Invoice Tracker'!K419+Inputs!$G$22,1,0),0)</f>
        <v>1</v>
      </c>
      <c r="V419" s="14">
        <v>0</v>
      </c>
      <c r="W419" s="5">
        <f t="shared" ca="1" si="58"/>
        <v>1</v>
      </c>
      <c r="X419" s="1">
        <f ca="1">IF((M419&lt;&gt;Inputs!$D$13),IF($C$4&gt;'Invoice Tracker'!K419+Inputs!$G$23,1,0),0)</f>
        <v>1</v>
      </c>
      <c r="Y419" s="14">
        <v>0</v>
      </c>
      <c r="Z419" s="5">
        <f t="shared" ca="1" si="59"/>
        <v>1</v>
      </c>
      <c r="AA419" s="1">
        <f ca="1">IF((M419&lt;&gt;Inputs!$D$13),IF($C$4&gt;'Invoice Tracker'!K419+Inputs!$G$24,1,0),0)</f>
        <v>1</v>
      </c>
      <c r="AB419" s="14">
        <v>0</v>
      </c>
      <c r="AC419" s="5">
        <f t="shared" ca="1" si="60"/>
        <v>1</v>
      </c>
      <c r="AD419" s="1">
        <f ca="1">IF((M419&lt;&gt;Inputs!$D$13),IF($C$4&gt;'Invoice Tracker'!K419+Inputs!$G$25,1,0),0)</f>
        <v>1</v>
      </c>
      <c r="AE419" s="14">
        <v>0</v>
      </c>
      <c r="AF419" s="5">
        <f t="shared" ca="1" si="61"/>
        <v>1</v>
      </c>
      <c r="AG419" s="1">
        <f ca="1">IF((M419&lt;&gt;Inputs!$D$13),IF($C$4&gt;'Invoice Tracker'!K419+Inputs!$G$26,1,0),0)</f>
        <v>1</v>
      </c>
      <c r="AH419" s="14">
        <v>0</v>
      </c>
      <c r="AI419" s="5">
        <f t="shared" ca="1" si="62"/>
        <v>1</v>
      </c>
      <c r="AJ419" s="1">
        <f ca="1">IF((M419&lt;&gt;Inputs!$D$13),IF($C$4&gt;'Invoice Tracker'!K419+Inputs!$G$27,1,0),0)</f>
        <v>1</v>
      </c>
      <c r="AK419" s="14">
        <v>0</v>
      </c>
      <c r="AL419" s="5">
        <f t="shared" ca="1" si="63"/>
        <v>1</v>
      </c>
    </row>
    <row r="420" spans="2:38" x14ac:dyDescent="0.2">
      <c r="B420" s="31" t="s">
        <v>42</v>
      </c>
      <c r="C420" s="32" t="s">
        <v>240</v>
      </c>
      <c r="D420" s="33" t="s">
        <v>42</v>
      </c>
      <c r="E420" s="31" t="s">
        <v>42</v>
      </c>
      <c r="F420" s="31" t="s">
        <v>42</v>
      </c>
      <c r="G420" s="13">
        <v>0</v>
      </c>
      <c r="H420" s="13">
        <v>0</v>
      </c>
      <c r="I420" s="14" t="s">
        <v>7</v>
      </c>
      <c r="J420" s="15"/>
      <c r="K420" s="15"/>
      <c r="L420" s="4" t="str">
        <f>IF(H420&lt;&gt;0,IF(Q420&gt;0,IF($C$4&gt;K420,Inputs!$D$7,Inputs!$D$8),Inputs!$D$9),"-")</f>
        <v>-</v>
      </c>
      <c r="M420" s="4" t="str">
        <f>IF(H420&lt;&gt;0,IF(O420=0,Inputs!$D$11,IF(AND(O420&gt;0,O420&lt;Q420),Inputs!$D$12,Inputs!$D$13)),"-")</f>
        <v>-</v>
      </c>
      <c r="N420" s="14" t="s">
        <v>199</v>
      </c>
      <c r="O420" s="13">
        <v>0</v>
      </c>
      <c r="P420" s="13" t="s">
        <v>42</v>
      </c>
      <c r="Q420" s="2">
        <f t="shared" si="57"/>
        <v>0</v>
      </c>
      <c r="R420" s="6" t="str">
        <f>IF(H420&lt;&gt;0,IF(M420&lt;&gt;Inputs!$D$13,$C$4-J420,"-"),"-")</f>
        <v>-</v>
      </c>
      <c r="S420" s="6" t="str">
        <f ca="1">IF(AND(H420&lt;&gt;0,K420&lt;$C$4),IF(M420&lt;&gt;Inputs!$D$13,$C$4-K420,"-"),"-")</f>
        <v>-</v>
      </c>
      <c r="T420" s="6" t="str">
        <f>IF(M420=Inputs!$D$9,'Invoice Tracker'!P420-'Invoice Tracker'!K420,"-")</f>
        <v>-</v>
      </c>
      <c r="U420" s="5">
        <f ca="1">IF((M420&lt;&gt;Inputs!$D$13),IF($C$4&gt;'Invoice Tracker'!K420+Inputs!$G$22,1,0),0)</f>
        <v>1</v>
      </c>
      <c r="V420" s="14">
        <v>0</v>
      </c>
      <c r="W420" s="5">
        <f t="shared" ca="1" si="58"/>
        <v>1</v>
      </c>
      <c r="X420" s="1">
        <f ca="1">IF((M420&lt;&gt;Inputs!$D$13),IF($C$4&gt;'Invoice Tracker'!K420+Inputs!$G$23,1,0),0)</f>
        <v>1</v>
      </c>
      <c r="Y420" s="14">
        <v>0</v>
      </c>
      <c r="Z420" s="5">
        <f t="shared" ca="1" si="59"/>
        <v>1</v>
      </c>
      <c r="AA420" s="1">
        <f ca="1">IF((M420&lt;&gt;Inputs!$D$13),IF($C$4&gt;'Invoice Tracker'!K420+Inputs!$G$24,1,0),0)</f>
        <v>1</v>
      </c>
      <c r="AB420" s="14">
        <v>0</v>
      </c>
      <c r="AC420" s="5">
        <f t="shared" ca="1" si="60"/>
        <v>1</v>
      </c>
      <c r="AD420" s="1">
        <f ca="1">IF((M420&lt;&gt;Inputs!$D$13),IF($C$4&gt;'Invoice Tracker'!K420+Inputs!$G$25,1,0),0)</f>
        <v>1</v>
      </c>
      <c r="AE420" s="14">
        <v>0</v>
      </c>
      <c r="AF420" s="5">
        <f t="shared" ca="1" si="61"/>
        <v>1</v>
      </c>
      <c r="AG420" s="1">
        <f ca="1">IF((M420&lt;&gt;Inputs!$D$13),IF($C$4&gt;'Invoice Tracker'!K420+Inputs!$G$26,1,0),0)</f>
        <v>1</v>
      </c>
      <c r="AH420" s="14">
        <v>0</v>
      </c>
      <c r="AI420" s="5">
        <f t="shared" ca="1" si="62"/>
        <v>1</v>
      </c>
      <c r="AJ420" s="1">
        <f ca="1">IF((M420&lt;&gt;Inputs!$D$13),IF($C$4&gt;'Invoice Tracker'!K420+Inputs!$G$27,1,0),0)</f>
        <v>1</v>
      </c>
      <c r="AK420" s="14">
        <v>0</v>
      </c>
      <c r="AL420" s="5">
        <f t="shared" ca="1" si="63"/>
        <v>1</v>
      </c>
    </row>
    <row r="421" spans="2:38" x14ac:dyDescent="0.2">
      <c r="B421" s="31" t="s">
        <v>42</v>
      </c>
      <c r="C421" s="32" t="s">
        <v>240</v>
      </c>
      <c r="D421" s="33" t="s">
        <v>42</v>
      </c>
      <c r="E421" s="31" t="s">
        <v>42</v>
      </c>
      <c r="F421" s="31" t="s">
        <v>42</v>
      </c>
      <c r="G421" s="13">
        <v>0</v>
      </c>
      <c r="H421" s="13">
        <v>0</v>
      </c>
      <c r="I421" s="14" t="s">
        <v>7</v>
      </c>
      <c r="J421" s="15"/>
      <c r="K421" s="15"/>
      <c r="L421" s="4" t="str">
        <f>IF(H421&lt;&gt;0,IF(Q421&gt;0,IF($C$4&gt;K421,Inputs!$D$7,Inputs!$D$8),Inputs!$D$9),"-")</f>
        <v>-</v>
      </c>
      <c r="M421" s="4" t="str">
        <f>IF(H421&lt;&gt;0,IF(O421=0,Inputs!$D$11,IF(AND(O421&gt;0,O421&lt;Q421),Inputs!$D$12,Inputs!$D$13)),"-")</f>
        <v>-</v>
      </c>
      <c r="N421" s="14" t="s">
        <v>199</v>
      </c>
      <c r="O421" s="13">
        <v>0</v>
      </c>
      <c r="P421" s="13" t="s">
        <v>42</v>
      </c>
      <c r="Q421" s="2">
        <f t="shared" si="57"/>
        <v>0</v>
      </c>
      <c r="R421" s="6" t="str">
        <f>IF(H421&lt;&gt;0,IF(M421&lt;&gt;Inputs!$D$13,$C$4-J421,"-"),"-")</f>
        <v>-</v>
      </c>
      <c r="S421" s="6" t="str">
        <f ca="1">IF(AND(H421&lt;&gt;0,K421&lt;$C$4),IF(M421&lt;&gt;Inputs!$D$13,$C$4-K421,"-"),"-")</f>
        <v>-</v>
      </c>
      <c r="T421" s="6" t="str">
        <f>IF(M421=Inputs!$D$9,'Invoice Tracker'!P421-'Invoice Tracker'!K421,"-")</f>
        <v>-</v>
      </c>
      <c r="U421" s="5">
        <f ca="1">IF((M421&lt;&gt;Inputs!$D$13),IF($C$4&gt;'Invoice Tracker'!K421+Inputs!$G$22,1,0),0)</f>
        <v>1</v>
      </c>
      <c r="V421" s="14">
        <v>0</v>
      </c>
      <c r="W421" s="5">
        <f t="shared" ca="1" si="58"/>
        <v>1</v>
      </c>
      <c r="X421" s="1">
        <f ca="1">IF((M421&lt;&gt;Inputs!$D$13),IF($C$4&gt;'Invoice Tracker'!K421+Inputs!$G$23,1,0),0)</f>
        <v>1</v>
      </c>
      <c r="Y421" s="14">
        <v>0</v>
      </c>
      <c r="Z421" s="5">
        <f t="shared" ca="1" si="59"/>
        <v>1</v>
      </c>
      <c r="AA421" s="1">
        <f ca="1">IF((M421&lt;&gt;Inputs!$D$13),IF($C$4&gt;'Invoice Tracker'!K421+Inputs!$G$24,1,0),0)</f>
        <v>1</v>
      </c>
      <c r="AB421" s="14">
        <v>0</v>
      </c>
      <c r="AC421" s="5">
        <f t="shared" ca="1" si="60"/>
        <v>1</v>
      </c>
      <c r="AD421" s="1">
        <f ca="1">IF((M421&lt;&gt;Inputs!$D$13),IF($C$4&gt;'Invoice Tracker'!K421+Inputs!$G$25,1,0),0)</f>
        <v>1</v>
      </c>
      <c r="AE421" s="14">
        <v>0</v>
      </c>
      <c r="AF421" s="5">
        <f t="shared" ca="1" si="61"/>
        <v>1</v>
      </c>
      <c r="AG421" s="1">
        <f ca="1">IF((M421&lt;&gt;Inputs!$D$13),IF($C$4&gt;'Invoice Tracker'!K421+Inputs!$G$26,1,0),0)</f>
        <v>1</v>
      </c>
      <c r="AH421" s="14">
        <v>0</v>
      </c>
      <c r="AI421" s="5">
        <f t="shared" ca="1" si="62"/>
        <v>1</v>
      </c>
      <c r="AJ421" s="1">
        <f ca="1">IF((M421&lt;&gt;Inputs!$D$13),IF($C$4&gt;'Invoice Tracker'!K421+Inputs!$G$27,1,0),0)</f>
        <v>1</v>
      </c>
      <c r="AK421" s="14">
        <v>0</v>
      </c>
      <c r="AL421" s="5">
        <f t="shared" ca="1" si="63"/>
        <v>1</v>
      </c>
    </row>
    <row r="422" spans="2:38" x14ac:dyDescent="0.2">
      <c r="B422" s="31" t="s">
        <v>42</v>
      </c>
      <c r="C422" s="32" t="s">
        <v>240</v>
      </c>
      <c r="D422" s="33" t="s">
        <v>42</v>
      </c>
      <c r="E422" s="31" t="s">
        <v>42</v>
      </c>
      <c r="F422" s="31" t="s">
        <v>42</v>
      </c>
      <c r="G422" s="13">
        <v>0</v>
      </c>
      <c r="H422" s="13">
        <v>0</v>
      </c>
      <c r="I422" s="14" t="s">
        <v>7</v>
      </c>
      <c r="J422" s="15"/>
      <c r="K422" s="15"/>
      <c r="L422" s="4" t="str">
        <f>IF(H422&lt;&gt;0,IF(Q422&gt;0,IF($C$4&gt;K422,Inputs!$D$7,Inputs!$D$8),Inputs!$D$9),"-")</f>
        <v>-</v>
      </c>
      <c r="M422" s="4" t="str">
        <f>IF(H422&lt;&gt;0,IF(O422=0,Inputs!$D$11,IF(AND(O422&gt;0,O422&lt;Q422),Inputs!$D$12,Inputs!$D$13)),"-")</f>
        <v>-</v>
      </c>
      <c r="N422" s="14" t="s">
        <v>199</v>
      </c>
      <c r="O422" s="13">
        <v>0</v>
      </c>
      <c r="P422" s="13" t="s">
        <v>42</v>
      </c>
      <c r="Q422" s="2">
        <f t="shared" si="57"/>
        <v>0</v>
      </c>
      <c r="R422" s="6" t="str">
        <f>IF(H422&lt;&gt;0,IF(M422&lt;&gt;Inputs!$D$13,$C$4-J422,"-"),"-")</f>
        <v>-</v>
      </c>
      <c r="S422" s="6" t="str">
        <f ca="1">IF(AND(H422&lt;&gt;0,K422&lt;$C$4),IF(M422&lt;&gt;Inputs!$D$13,$C$4-K422,"-"),"-")</f>
        <v>-</v>
      </c>
      <c r="T422" s="6" t="str">
        <f>IF(M422=Inputs!$D$9,'Invoice Tracker'!P422-'Invoice Tracker'!K422,"-")</f>
        <v>-</v>
      </c>
      <c r="U422" s="5">
        <f ca="1">IF((M422&lt;&gt;Inputs!$D$13),IF($C$4&gt;'Invoice Tracker'!K422+Inputs!$G$22,1,0),0)</f>
        <v>1</v>
      </c>
      <c r="V422" s="14">
        <v>0</v>
      </c>
      <c r="W422" s="5">
        <f t="shared" ca="1" si="58"/>
        <v>1</v>
      </c>
      <c r="X422" s="1">
        <f ca="1">IF((M422&lt;&gt;Inputs!$D$13),IF($C$4&gt;'Invoice Tracker'!K422+Inputs!$G$23,1,0),0)</f>
        <v>1</v>
      </c>
      <c r="Y422" s="14">
        <v>0</v>
      </c>
      <c r="Z422" s="5">
        <f t="shared" ca="1" si="59"/>
        <v>1</v>
      </c>
      <c r="AA422" s="1">
        <f ca="1">IF((M422&lt;&gt;Inputs!$D$13),IF($C$4&gt;'Invoice Tracker'!K422+Inputs!$G$24,1,0),0)</f>
        <v>1</v>
      </c>
      <c r="AB422" s="14">
        <v>0</v>
      </c>
      <c r="AC422" s="5">
        <f t="shared" ca="1" si="60"/>
        <v>1</v>
      </c>
      <c r="AD422" s="1">
        <f ca="1">IF((M422&lt;&gt;Inputs!$D$13),IF($C$4&gt;'Invoice Tracker'!K422+Inputs!$G$25,1,0),0)</f>
        <v>1</v>
      </c>
      <c r="AE422" s="14">
        <v>0</v>
      </c>
      <c r="AF422" s="5">
        <f t="shared" ca="1" si="61"/>
        <v>1</v>
      </c>
      <c r="AG422" s="1">
        <f ca="1">IF((M422&lt;&gt;Inputs!$D$13),IF($C$4&gt;'Invoice Tracker'!K422+Inputs!$G$26,1,0),0)</f>
        <v>1</v>
      </c>
      <c r="AH422" s="14">
        <v>0</v>
      </c>
      <c r="AI422" s="5">
        <f t="shared" ca="1" si="62"/>
        <v>1</v>
      </c>
      <c r="AJ422" s="1">
        <f ca="1">IF((M422&lt;&gt;Inputs!$D$13),IF($C$4&gt;'Invoice Tracker'!K422+Inputs!$G$27,1,0),0)</f>
        <v>1</v>
      </c>
      <c r="AK422" s="14">
        <v>0</v>
      </c>
      <c r="AL422" s="5">
        <f t="shared" ca="1" si="63"/>
        <v>1</v>
      </c>
    </row>
    <row r="423" spans="2:38" x14ac:dyDescent="0.2">
      <c r="B423" s="31" t="s">
        <v>42</v>
      </c>
      <c r="C423" s="32" t="s">
        <v>240</v>
      </c>
      <c r="D423" s="33" t="s">
        <v>42</v>
      </c>
      <c r="E423" s="31" t="s">
        <v>42</v>
      </c>
      <c r="F423" s="31" t="s">
        <v>42</v>
      </c>
      <c r="G423" s="13">
        <v>0</v>
      </c>
      <c r="H423" s="13">
        <v>0</v>
      </c>
      <c r="I423" s="14" t="s">
        <v>7</v>
      </c>
      <c r="J423" s="15"/>
      <c r="K423" s="15"/>
      <c r="L423" s="4" t="str">
        <f>IF(H423&lt;&gt;0,IF(Q423&gt;0,IF($C$4&gt;K423,Inputs!$D$7,Inputs!$D$8),Inputs!$D$9),"-")</f>
        <v>-</v>
      </c>
      <c r="M423" s="4" t="str">
        <f>IF(H423&lt;&gt;0,IF(O423=0,Inputs!$D$11,IF(AND(O423&gt;0,O423&lt;Q423),Inputs!$D$12,Inputs!$D$13)),"-")</f>
        <v>-</v>
      </c>
      <c r="N423" s="14" t="s">
        <v>199</v>
      </c>
      <c r="O423" s="13">
        <v>0</v>
      </c>
      <c r="P423" s="13" t="s">
        <v>42</v>
      </c>
      <c r="Q423" s="2">
        <f t="shared" si="57"/>
        <v>0</v>
      </c>
      <c r="R423" s="6" t="str">
        <f>IF(H423&lt;&gt;0,IF(M423&lt;&gt;Inputs!$D$13,$C$4-J423,"-"),"-")</f>
        <v>-</v>
      </c>
      <c r="S423" s="6" t="str">
        <f ca="1">IF(AND(H423&lt;&gt;0,K423&lt;$C$4),IF(M423&lt;&gt;Inputs!$D$13,$C$4-K423,"-"),"-")</f>
        <v>-</v>
      </c>
      <c r="T423" s="6" t="str">
        <f>IF(M423=Inputs!$D$9,'Invoice Tracker'!P423-'Invoice Tracker'!K423,"-")</f>
        <v>-</v>
      </c>
      <c r="U423" s="5">
        <f ca="1">IF((M423&lt;&gt;Inputs!$D$13),IF($C$4&gt;'Invoice Tracker'!K423+Inputs!$G$22,1,0),0)</f>
        <v>1</v>
      </c>
      <c r="V423" s="14">
        <v>0</v>
      </c>
      <c r="W423" s="5">
        <f t="shared" ca="1" si="58"/>
        <v>1</v>
      </c>
      <c r="X423" s="1">
        <f ca="1">IF((M423&lt;&gt;Inputs!$D$13),IF($C$4&gt;'Invoice Tracker'!K423+Inputs!$G$23,1,0),0)</f>
        <v>1</v>
      </c>
      <c r="Y423" s="14">
        <v>0</v>
      </c>
      <c r="Z423" s="5">
        <f t="shared" ca="1" si="59"/>
        <v>1</v>
      </c>
      <c r="AA423" s="1">
        <f ca="1">IF((M423&lt;&gt;Inputs!$D$13),IF($C$4&gt;'Invoice Tracker'!K423+Inputs!$G$24,1,0),0)</f>
        <v>1</v>
      </c>
      <c r="AB423" s="14">
        <v>0</v>
      </c>
      <c r="AC423" s="5">
        <f t="shared" ca="1" si="60"/>
        <v>1</v>
      </c>
      <c r="AD423" s="1">
        <f ca="1">IF((M423&lt;&gt;Inputs!$D$13),IF($C$4&gt;'Invoice Tracker'!K423+Inputs!$G$25,1,0),0)</f>
        <v>1</v>
      </c>
      <c r="AE423" s="14">
        <v>0</v>
      </c>
      <c r="AF423" s="5">
        <f t="shared" ca="1" si="61"/>
        <v>1</v>
      </c>
      <c r="AG423" s="1">
        <f ca="1">IF((M423&lt;&gt;Inputs!$D$13),IF($C$4&gt;'Invoice Tracker'!K423+Inputs!$G$26,1,0),0)</f>
        <v>1</v>
      </c>
      <c r="AH423" s="14">
        <v>0</v>
      </c>
      <c r="AI423" s="5">
        <f t="shared" ca="1" si="62"/>
        <v>1</v>
      </c>
      <c r="AJ423" s="1">
        <f ca="1">IF((M423&lt;&gt;Inputs!$D$13),IF($C$4&gt;'Invoice Tracker'!K423+Inputs!$G$27,1,0),0)</f>
        <v>1</v>
      </c>
      <c r="AK423" s="14">
        <v>0</v>
      </c>
      <c r="AL423" s="5">
        <f t="shared" ca="1" si="63"/>
        <v>1</v>
      </c>
    </row>
    <row r="424" spans="2:38" x14ac:dyDescent="0.2">
      <c r="B424" s="31" t="s">
        <v>42</v>
      </c>
      <c r="C424" s="32" t="s">
        <v>240</v>
      </c>
      <c r="D424" s="33" t="s">
        <v>42</v>
      </c>
      <c r="E424" s="31" t="s">
        <v>42</v>
      </c>
      <c r="F424" s="31" t="s">
        <v>42</v>
      </c>
      <c r="G424" s="13">
        <v>0</v>
      </c>
      <c r="H424" s="13">
        <v>0</v>
      </c>
      <c r="I424" s="14" t="s">
        <v>7</v>
      </c>
      <c r="J424" s="15"/>
      <c r="K424" s="15"/>
      <c r="L424" s="4" t="str">
        <f>IF(H424&lt;&gt;0,IF(Q424&gt;0,IF($C$4&gt;K424,Inputs!$D$7,Inputs!$D$8),Inputs!$D$9),"-")</f>
        <v>-</v>
      </c>
      <c r="M424" s="4" t="str">
        <f>IF(H424&lt;&gt;0,IF(O424=0,Inputs!$D$11,IF(AND(O424&gt;0,O424&lt;Q424),Inputs!$D$12,Inputs!$D$13)),"-")</f>
        <v>-</v>
      </c>
      <c r="N424" s="14" t="s">
        <v>199</v>
      </c>
      <c r="O424" s="13">
        <v>0</v>
      </c>
      <c r="P424" s="13" t="s">
        <v>42</v>
      </c>
      <c r="Q424" s="2">
        <f t="shared" si="57"/>
        <v>0</v>
      </c>
      <c r="R424" s="6" t="str">
        <f>IF(H424&lt;&gt;0,IF(M424&lt;&gt;Inputs!$D$13,$C$4-J424,"-"),"-")</f>
        <v>-</v>
      </c>
      <c r="S424" s="6" t="str">
        <f ca="1">IF(AND(H424&lt;&gt;0,K424&lt;$C$4),IF(M424&lt;&gt;Inputs!$D$13,$C$4-K424,"-"),"-")</f>
        <v>-</v>
      </c>
      <c r="T424" s="6" t="str">
        <f>IF(M424=Inputs!$D$9,'Invoice Tracker'!P424-'Invoice Tracker'!K424,"-")</f>
        <v>-</v>
      </c>
      <c r="U424" s="5">
        <f ca="1">IF((M424&lt;&gt;Inputs!$D$13),IF($C$4&gt;'Invoice Tracker'!K424+Inputs!$G$22,1,0),0)</f>
        <v>1</v>
      </c>
      <c r="V424" s="14">
        <v>0</v>
      </c>
      <c r="W424" s="5">
        <f t="shared" ca="1" si="58"/>
        <v>1</v>
      </c>
      <c r="X424" s="1">
        <f ca="1">IF((M424&lt;&gt;Inputs!$D$13),IF($C$4&gt;'Invoice Tracker'!K424+Inputs!$G$23,1,0),0)</f>
        <v>1</v>
      </c>
      <c r="Y424" s="14">
        <v>0</v>
      </c>
      <c r="Z424" s="5">
        <f t="shared" ca="1" si="59"/>
        <v>1</v>
      </c>
      <c r="AA424" s="1">
        <f ca="1">IF((M424&lt;&gt;Inputs!$D$13),IF($C$4&gt;'Invoice Tracker'!K424+Inputs!$G$24,1,0),0)</f>
        <v>1</v>
      </c>
      <c r="AB424" s="14">
        <v>0</v>
      </c>
      <c r="AC424" s="5">
        <f t="shared" ca="1" si="60"/>
        <v>1</v>
      </c>
      <c r="AD424" s="1">
        <f ca="1">IF((M424&lt;&gt;Inputs!$D$13),IF($C$4&gt;'Invoice Tracker'!K424+Inputs!$G$25,1,0),0)</f>
        <v>1</v>
      </c>
      <c r="AE424" s="14">
        <v>0</v>
      </c>
      <c r="AF424" s="5">
        <f t="shared" ca="1" si="61"/>
        <v>1</v>
      </c>
      <c r="AG424" s="1">
        <f ca="1">IF((M424&lt;&gt;Inputs!$D$13),IF($C$4&gt;'Invoice Tracker'!K424+Inputs!$G$26,1,0),0)</f>
        <v>1</v>
      </c>
      <c r="AH424" s="14">
        <v>0</v>
      </c>
      <c r="AI424" s="5">
        <f t="shared" ca="1" si="62"/>
        <v>1</v>
      </c>
      <c r="AJ424" s="1">
        <f ca="1">IF((M424&lt;&gt;Inputs!$D$13),IF($C$4&gt;'Invoice Tracker'!K424+Inputs!$G$27,1,0),0)</f>
        <v>1</v>
      </c>
      <c r="AK424" s="14">
        <v>0</v>
      </c>
      <c r="AL424" s="5">
        <f t="shared" ca="1" si="63"/>
        <v>1</v>
      </c>
    </row>
    <row r="425" spans="2:38" x14ac:dyDescent="0.2">
      <c r="B425" s="31" t="s">
        <v>42</v>
      </c>
      <c r="C425" s="32" t="s">
        <v>240</v>
      </c>
      <c r="D425" s="33" t="s">
        <v>42</v>
      </c>
      <c r="E425" s="31" t="s">
        <v>42</v>
      </c>
      <c r="F425" s="31" t="s">
        <v>42</v>
      </c>
      <c r="G425" s="13">
        <v>0</v>
      </c>
      <c r="H425" s="13">
        <v>0</v>
      </c>
      <c r="I425" s="14" t="s">
        <v>7</v>
      </c>
      <c r="J425" s="15"/>
      <c r="K425" s="15"/>
      <c r="L425" s="4" t="str">
        <f>IF(H425&lt;&gt;0,IF(Q425&gt;0,IF($C$4&gt;K425,Inputs!$D$7,Inputs!$D$8),Inputs!$D$9),"-")</f>
        <v>-</v>
      </c>
      <c r="M425" s="4" t="str">
        <f>IF(H425&lt;&gt;0,IF(O425=0,Inputs!$D$11,IF(AND(O425&gt;0,O425&lt;Q425),Inputs!$D$12,Inputs!$D$13)),"-")</f>
        <v>-</v>
      </c>
      <c r="N425" s="14" t="s">
        <v>199</v>
      </c>
      <c r="O425" s="13">
        <v>0</v>
      </c>
      <c r="P425" s="13" t="s">
        <v>42</v>
      </c>
      <c r="Q425" s="2">
        <f t="shared" si="57"/>
        <v>0</v>
      </c>
      <c r="R425" s="6" t="str">
        <f>IF(H425&lt;&gt;0,IF(M425&lt;&gt;Inputs!$D$13,$C$4-J425,"-"),"-")</f>
        <v>-</v>
      </c>
      <c r="S425" s="6" t="str">
        <f ca="1">IF(AND(H425&lt;&gt;0,K425&lt;$C$4),IF(M425&lt;&gt;Inputs!$D$13,$C$4-K425,"-"),"-")</f>
        <v>-</v>
      </c>
      <c r="T425" s="6" t="str">
        <f>IF(M425=Inputs!$D$9,'Invoice Tracker'!P425-'Invoice Tracker'!K425,"-")</f>
        <v>-</v>
      </c>
      <c r="U425" s="5">
        <f ca="1">IF((M425&lt;&gt;Inputs!$D$13),IF($C$4&gt;'Invoice Tracker'!K425+Inputs!$G$22,1,0),0)</f>
        <v>1</v>
      </c>
      <c r="V425" s="14">
        <v>0</v>
      </c>
      <c r="W425" s="5">
        <f t="shared" ca="1" si="58"/>
        <v>1</v>
      </c>
      <c r="X425" s="1">
        <f ca="1">IF((M425&lt;&gt;Inputs!$D$13),IF($C$4&gt;'Invoice Tracker'!K425+Inputs!$G$23,1,0),0)</f>
        <v>1</v>
      </c>
      <c r="Y425" s="14">
        <v>0</v>
      </c>
      <c r="Z425" s="5">
        <f t="shared" ca="1" si="59"/>
        <v>1</v>
      </c>
      <c r="AA425" s="1">
        <f ca="1">IF((M425&lt;&gt;Inputs!$D$13),IF($C$4&gt;'Invoice Tracker'!K425+Inputs!$G$24,1,0),0)</f>
        <v>1</v>
      </c>
      <c r="AB425" s="14">
        <v>0</v>
      </c>
      <c r="AC425" s="5">
        <f t="shared" ca="1" si="60"/>
        <v>1</v>
      </c>
      <c r="AD425" s="1">
        <f ca="1">IF((M425&lt;&gt;Inputs!$D$13),IF($C$4&gt;'Invoice Tracker'!K425+Inputs!$G$25,1,0),0)</f>
        <v>1</v>
      </c>
      <c r="AE425" s="14">
        <v>0</v>
      </c>
      <c r="AF425" s="5">
        <f t="shared" ca="1" si="61"/>
        <v>1</v>
      </c>
      <c r="AG425" s="1">
        <f ca="1">IF((M425&lt;&gt;Inputs!$D$13),IF($C$4&gt;'Invoice Tracker'!K425+Inputs!$G$26,1,0),0)</f>
        <v>1</v>
      </c>
      <c r="AH425" s="14">
        <v>0</v>
      </c>
      <c r="AI425" s="5">
        <f t="shared" ca="1" si="62"/>
        <v>1</v>
      </c>
      <c r="AJ425" s="1">
        <f ca="1">IF((M425&lt;&gt;Inputs!$D$13),IF($C$4&gt;'Invoice Tracker'!K425+Inputs!$G$27,1,0),0)</f>
        <v>1</v>
      </c>
      <c r="AK425" s="14">
        <v>0</v>
      </c>
      <c r="AL425" s="5">
        <f t="shared" ca="1" si="63"/>
        <v>1</v>
      </c>
    </row>
    <row r="426" spans="2:38" x14ac:dyDescent="0.2">
      <c r="B426" s="31" t="s">
        <v>42</v>
      </c>
      <c r="C426" s="32" t="s">
        <v>240</v>
      </c>
      <c r="D426" s="33" t="s">
        <v>42</v>
      </c>
      <c r="E426" s="31" t="s">
        <v>42</v>
      </c>
      <c r="F426" s="31" t="s">
        <v>42</v>
      </c>
      <c r="G426" s="13">
        <v>0</v>
      </c>
      <c r="H426" s="13">
        <v>0</v>
      </c>
      <c r="I426" s="14" t="s">
        <v>7</v>
      </c>
      <c r="J426" s="15"/>
      <c r="K426" s="15"/>
      <c r="L426" s="4" t="str">
        <f>IF(H426&lt;&gt;0,IF(Q426&gt;0,IF($C$4&gt;K426,Inputs!$D$7,Inputs!$D$8),Inputs!$D$9),"-")</f>
        <v>-</v>
      </c>
      <c r="M426" s="4" t="str">
        <f>IF(H426&lt;&gt;0,IF(O426=0,Inputs!$D$11,IF(AND(O426&gt;0,O426&lt;Q426),Inputs!$D$12,Inputs!$D$13)),"-")</f>
        <v>-</v>
      </c>
      <c r="N426" s="14" t="s">
        <v>199</v>
      </c>
      <c r="O426" s="13">
        <v>0</v>
      </c>
      <c r="P426" s="13" t="s">
        <v>42</v>
      </c>
      <c r="Q426" s="2">
        <f t="shared" si="57"/>
        <v>0</v>
      </c>
      <c r="R426" s="6" t="str">
        <f>IF(H426&lt;&gt;0,IF(M426&lt;&gt;Inputs!$D$13,$C$4-J426,"-"),"-")</f>
        <v>-</v>
      </c>
      <c r="S426" s="6" t="str">
        <f ca="1">IF(AND(H426&lt;&gt;0,K426&lt;$C$4),IF(M426&lt;&gt;Inputs!$D$13,$C$4-K426,"-"),"-")</f>
        <v>-</v>
      </c>
      <c r="T426" s="6" t="str">
        <f>IF(M426=Inputs!$D$9,'Invoice Tracker'!P426-'Invoice Tracker'!K426,"-")</f>
        <v>-</v>
      </c>
      <c r="U426" s="5">
        <f ca="1">IF((M426&lt;&gt;Inputs!$D$13),IF($C$4&gt;'Invoice Tracker'!K426+Inputs!$G$22,1,0),0)</f>
        <v>1</v>
      </c>
      <c r="V426" s="14">
        <v>0</v>
      </c>
      <c r="W426" s="5">
        <f t="shared" ca="1" si="58"/>
        <v>1</v>
      </c>
      <c r="X426" s="1">
        <f ca="1">IF((M426&lt;&gt;Inputs!$D$13),IF($C$4&gt;'Invoice Tracker'!K426+Inputs!$G$23,1,0),0)</f>
        <v>1</v>
      </c>
      <c r="Y426" s="14">
        <v>0</v>
      </c>
      <c r="Z426" s="5">
        <f t="shared" ca="1" si="59"/>
        <v>1</v>
      </c>
      <c r="AA426" s="1">
        <f ca="1">IF((M426&lt;&gt;Inputs!$D$13),IF($C$4&gt;'Invoice Tracker'!K426+Inputs!$G$24,1,0),0)</f>
        <v>1</v>
      </c>
      <c r="AB426" s="14">
        <v>0</v>
      </c>
      <c r="AC426" s="5">
        <f t="shared" ca="1" si="60"/>
        <v>1</v>
      </c>
      <c r="AD426" s="1">
        <f ca="1">IF((M426&lt;&gt;Inputs!$D$13),IF($C$4&gt;'Invoice Tracker'!K426+Inputs!$G$25,1,0),0)</f>
        <v>1</v>
      </c>
      <c r="AE426" s="14">
        <v>0</v>
      </c>
      <c r="AF426" s="5">
        <f t="shared" ca="1" si="61"/>
        <v>1</v>
      </c>
      <c r="AG426" s="1">
        <f ca="1">IF((M426&lt;&gt;Inputs!$D$13),IF($C$4&gt;'Invoice Tracker'!K426+Inputs!$G$26,1,0),0)</f>
        <v>1</v>
      </c>
      <c r="AH426" s="14">
        <v>0</v>
      </c>
      <c r="AI426" s="5">
        <f t="shared" ca="1" si="62"/>
        <v>1</v>
      </c>
      <c r="AJ426" s="1">
        <f ca="1">IF((M426&lt;&gt;Inputs!$D$13),IF($C$4&gt;'Invoice Tracker'!K426+Inputs!$G$27,1,0),0)</f>
        <v>1</v>
      </c>
      <c r="AK426" s="14">
        <v>0</v>
      </c>
      <c r="AL426" s="5">
        <f t="shared" ca="1" si="63"/>
        <v>1</v>
      </c>
    </row>
    <row r="427" spans="2:38" x14ac:dyDescent="0.2">
      <c r="B427" s="31" t="s">
        <v>42</v>
      </c>
      <c r="C427" s="32" t="s">
        <v>240</v>
      </c>
      <c r="D427" s="33" t="s">
        <v>42</v>
      </c>
      <c r="E427" s="31" t="s">
        <v>42</v>
      </c>
      <c r="F427" s="31" t="s">
        <v>42</v>
      </c>
      <c r="G427" s="13">
        <v>0</v>
      </c>
      <c r="H427" s="13">
        <v>0</v>
      </c>
      <c r="I427" s="14" t="s">
        <v>7</v>
      </c>
      <c r="J427" s="15"/>
      <c r="K427" s="15"/>
      <c r="L427" s="4" t="str">
        <f>IF(H427&lt;&gt;0,IF(Q427&gt;0,IF($C$4&gt;K427,Inputs!$D$7,Inputs!$D$8),Inputs!$D$9),"-")</f>
        <v>-</v>
      </c>
      <c r="M427" s="4" t="str">
        <f>IF(H427&lt;&gt;0,IF(O427=0,Inputs!$D$11,IF(AND(O427&gt;0,O427&lt;Q427),Inputs!$D$12,Inputs!$D$13)),"-")</f>
        <v>-</v>
      </c>
      <c r="N427" s="14" t="s">
        <v>199</v>
      </c>
      <c r="O427" s="13">
        <v>0</v>
      </c>
      <c r="P427" s="13" t="s">
        <v>42</v>
      </c>
      <c r="Q427" s="2">
        <f t="shared" si="57"/>
        <v>0</v>
      </c>
      <c r="R427" s="6" t="str">
        <f>IF(H427&lt;&gt;0,IF(M427&lt;&gt;Inputs!$D$13,$C$4-J427,"-"),"-")</f>
        <v>-</v>
      </c>
      <c r="S427" s="6" t="str">
        <f ca="1">IF(AND(H427&lt;&gt;0,K427&lt;$C$4),IF(M427&lt;&gt;Inputs!$D$13,$C$4-K427,"-"),"-")</f>
        <v>-</v>
      </c>
      <c r="T427" s="6" t="str">
        <f>IF(M427=Inputs!$D$9,'Invoice Tracker'!P427-'Invoice Tracker'!K427,"-")</f>
        <v>-</v>
      </c>
      <c r="U427" s="5">
        <f ca="1">IF((M427&lt;&gt;Inputs!$D$13),IF($C$4&gt;'Invoice Tracker'!K427+Inputs!$G$22,1,0),0)</f>
        <v>1</v>
      </c>
      <c r="V427" s="14">
        <v>0</v>
      </c>
      <c r="W427" s="5">
        <f t="shared" ca="1" si="58"/>
        <v>1</v>
      </c>
      <c r="X427" s="1">
        <f ca="1">IF((M427&lt;&gt;Inputs!$D$13),IF($C$4&gt;'Invoice Tracker'!K427+Inputs!$G$23,1,0),0)</f>
        <v>1</v>
      </c>
      <c r="Y427" s="14">
        <v>0</v>
      </c>
      <c r="Z427" s="5">
        <f t="shared" ca="1" si="59"/>
        <v>1</v>
      </c>
      <c r="AA427" s="1">
        <f ca="1">IF((M427&lt;&gt;Inputs!$D$13),IF($C$4&gt;'Invoice Tracker'!K427+Inputs!$G$24,1,0),0)</f>
        <v>1</v>
      </c>
      <c r="AB427" s="14">
        <v>0</v>
      </c>
      <c r="AC427" s="5">
        <f t="shared" ca="1" si="60"/>
        <v>1</v>
      </c>
      <c r="AD427" s="1">
        <f ca="1">IF((M427&lt;&gt;Inputs!$D$13),IF($C$4&gt;'Invoice Tracker'!K427+Inputs!$G$25,1,0),0)</f>
        <v>1</v>
      </c>
      <c r="AE427" s="14">
        <v>0</v>
      </c>
      <c r="AF427" s="5">
        <f t="shared" ca="1" si="61"/>
        <v>1</v>
      </c>
      <c r="AG427" s="1">
        <f ca="1">IF((M427&lt;&gt;Inputs!$D$13),IF($C$4&gt;'Invoice Tracker'!K427+Inputs!$G$26,1,0),0)</f>
        <v>1</v>
      </c>
      <c r="AH427" s="14">
        <v>0</v>
      </c>
      <c r="AI427" s="5">
        <f t="shared" ca="1" si="62"/>
        <v>1</v>
      </c>
      <c r="AJ427" s="1">
        <f ca="1">IF((M427&lt;&gt;Inputs!$D$13),IF($C$4&gt;'Invoice Tracker'!K427+Inputs!$G$27,1,0),0)</f>
        <v>1</v>
      </c>
      <c r="AK427" s="14">
        <v>0</v>
      </c>
      <c r="AL427" s="5">
        <f t="shared" ca="1" si="63"/>
        <v>1</v>
      </c>
    </row>
    <row r="428" spans="2:38" x14ac:dyDescent="0.2">
      <c r="B428" s="31" t="s">
        <v>42</v>
      </c>
      <c r="C428" s="32" t="s">
        <v>240</v>
      </c>
      <c r="D428" s="33" t="s">
        <v>42</v>
      </c>
      <c r="E428" s="31" t="s">
        <v>42</v>
      </c>
      <c r="F428" s="31" t="s">
        <v>42</v>
      </c>
      <c r="G428" s="13">
        <v>0</v>
      </c>
      <c r="H428" s="13">
        <v>0</v>
      </c>
      <c r="I428" s="14" t="s">
        <v>7</v>
      </c>
      <c r="J428" s="15"/>
      <c r="K428" s="15"/>
      <c r="L428" s="4" t="str">
        <f>IF(H428&lt;&gt;0,IF(Q428&gt;0,IF($C$4&gt;K428,Inputs!$D$7,Inputs!$D$8),Inputs!$D$9),"-")</f>
        <v>-</v>
      </c>
      <c r="M428" s="4" t="str">
        <f>IF(H428&lt;&gt;0,IF(O428=0,Inputs!$D$11,IF(AND(O428&gt;0,O428&lt;Q428),Inputs!$D$12,Inputs!$D$13)),"-")</f>
        <v>-</v>
      </c>
      <c r="N428" s="14" t="s">
        <v>199</v>
      </c>
      <c r="O428" s="13">
        <v>0</v>
      </c>
      <c r="P428" s="13" t="s">
        <v>42</v>
      </c>
      <c r="Q428" s="2">
        <f t="shared" si="57"/>
        <v>0</v>
      </c>
      <c r="R428" s="6" t="str">
        <f>IF(H428&lt;&gt;0,IF(M428&lt;&gt;Inputs!$D$13,$C$4-J428,"-"),"-")</f>
        <v>-</v>
      </c>
      <c r="S428" s="6" t="str">
        <f ca="1">IF(AND(H428&lt;&gt;0,K428&lt;$C$4),IF(M428&lt;&gt;Inputs!$D$13,$C$4-K428,"-"),"-")</f>
        <v>-</v>
      </c>
      <c r="T428" s="6" t="str">
        <f>IF(M428=Inputs!$D$9,'Invoice Tracker'!P428-'Invoice Tracker'!K428,"-")</f>
        <v>-</v>
      </c>
      <c r="U428" s="5">
        <f ca="1">IF((M428&lt;&gt;Inputs!$D$13),IF($C$4&gt;'Invoice Tracker'!K428+Inputs!$G$22,1,0),0)</f>
        <v>1</v>
      </c>
      <c r="V428" s="14">
        <v>0</v>
      </c>
      <c r="W428" s="5">
        <f t="shared" ca="1" si="58"/>
        <v>1</v>
      </c>
      <c r="X428" s="1">
        <f ca="1">IF((M428&lt;&gt;Inputs!$D$13),IF($C$4&gt;'Invoice Tracker'!K428+Inputs!$G$23,1,0),0)</f>
        <v>1</v>
      </c>
      <c r="Y428" s="14">
        <v>0</v>
      </c>
      <c r="Z428" s="5">
        <f t="shared" ca="1" si="59"/>
        <v>1</v>
      </c>
      <c r="AA428" s="1">
        <f ca="1">IF((M428&lt;&gt;Inputs!$D$13),IF($C$4&gt;'Invoice Tracker'!K428+Inputs!$G$24,1,0),0)</f>
        <v>1</v>
      </c>
      <c r="AB428" s="14">
        <v>0</v>
      </c>
      <c r="AC428" s="5">
        <f t="shared" ca="1" si="60"/>
        <v>1</v>
      </c>
      <c r="AD428" s="1">
        <f ca="1">IF((M428&lt;&gt;Inputs!$D$13),IF($C$4&gt;'Invoice Tracker'!K428+Inputs!$G$25,1,0),0)</f>
        <v>1</v>
      </c>
      <c r="AE428" s="14">
        <v>0</v>
      </c>
      <c r="AF428" s="5">
        <f t="shared" ca="1" si="61"/>
        <v>1</v>
      </c>
      <c r="AG428" s="1">
        <f ca="1">IF((M428&lt;&gt;Inputs!$D$13),IF($C$4&gt;'Invoice Tracker'!K428+Inputs!$G$26,1,0),0)</f>
        <v>1</v>
      </c>
      <c r="AH428" s="14">
        <v>0</v>
      </c>
      <c r="AI428" s="5">
        <f t="shared" ca="1" si="62"/>
        <v>1</v>
      </c>
      <c r="AJ428" s="1">
        <f ca="1">IF((M428&lt;&gt;Inputs!$D$13),IF($C$4&gt;'Invoice Tracker'!K428+Inputs!$G$27,1,0),0)</f>
        <v>1</v>
      </c>
      <c r="AK428" s="14">
        <v>0</v>
      </c>
      <c r="AL428" s="5">
        <f t="shared" ca="1" si="63"/>
        <v>1</v>
      </c>
    </row>
    <row r="429" spans="2:38" x14ac:dyDescent="0.2">
      <c r="B429" s="31" t="s">
        <v>42</v>
      </c>
      <c r="C429" s="32" t="s">
        <v>240</v>
      </c>
      <c r="D429" s="33" t="s">
        <v>42</v>
      </c>
      <c r="E429" s="31" t="s">
        <v>42</v>
      </c>
      <c r="F429" s="31" t="s">
        <v>42</v>
      </c>
      <c r="G429" s="13">
        <v>0</v>
      </c>
      <c r="H429" s="13">
        <v>0</v>
      </c>
      <c r="I429" s="14" t="s">
        <v>7</v>
      </c>
      <c r="J429" s="15"/>
      <c r="K429" s="15"/>
      <c r="L429" s="4" t="str">
        <f>IF(H429&lt;&gt;0,IF(Q429&gt;0,IF($C$4&gt;K429,Inputs!$D$7,Inputs!$D$8),Inputs!$D$9),"-")</f>
        <v>-</v>
      </c>
      <c r="M429" s="4" t="str">
        <f>IF(H429&lt;&gt;0,IF(O429=0,Inputs!$D$11,IF(AND(O429&gt;0,O429&lt;Q429),Inputs!$D$12,Inputs!$D$13)),"-")</f>
        <v>-</v>
      </c>
      <c r="N429" s="14" t="s">
        <v>199</v>
      </c>
      <c r="O429" s="13">
        <v>0</v>
      </c>
      <c r="P429" s="13" t="s">
        <v>42</v>
      </c>
      <c r="Q429" s="2">
        <f t="shared" si="57"/>
        <v>0</v>
      </c>
      <c r="R429" s="6" t="str">
        <f>IF(H429&lt;&gt;0,IF(M429&lt;&gt;Inputs!$D$13,$C$4-J429,"-"),"-")</f>
        <v>-</v>
      </c>
      <c r="S429" s="6" t="str">
        <f ca="1">IF(AND(H429&lt;&gt;0,K429&lt;$C$4),IF(M429&lt;&gt;Inputs!$D$13,$C$4-K429,"-"),"-")</f>
        <v>-</v>
      </c>
      <c r="T429" s="6" t="str">
        <f>IF(M429=Inputs!$D$9,'Invoice Tracker'!P429-'Invoice Tracker'!K429,"-")</f>
        <v>-</v>
      </c>
      <c r="U429" s="5">
        <f ca="1">IF((M429&lt;&gt;Inputs!$D$13),IF($C$4&gt;'Invoice Tracker'!K429+Inputs!$G$22,1,0),0)</f>
        <v>1</v>
      </c>
      <c r="V429" s="14">
        <v>0</v>
      </c>
      <c r="W429" s="5">
        <f t="shared" ca="1" si="58"/>
        <v>1</v>
      </c>
      <c r="X429" s="1">
        <f ca="1">IF((M429&lt;&gt;Inputs!$D$13),IF($C$4&gt;'Invoice Tracker'!K429+Inputs!$G$23,1,0),0)</f>
        <v>1</v>
      </c>
      <c r="Y429" s="14">
        <v>0</v>
      </c>
      <c r="Z429" s="5">
        <f t="shared" ca="1" si="59"/>
        <v>1</v>
      </c>
      <c r="AA429" s="1">
        <f ca="1">IF((M429&lt;&gt;Inputs!$D$13),IF($C$4&gt;'Invoice Tracker'!K429+Inputs!$G$24,1,0),0)</f>
        <v>1</v>
      </c>
      <c r="AB429" s="14">
        <v>0</v>
      </c>
      <c r="AC429" s="5">
        <f t="shared" ca="1" si="60"/>
        <v>1</v>
      </c>
      <c r="AD429" s="1">
        <f ca="1">IF((M429&lt;&gt;Inputs!$D$13),IF($C$4&gt;'Invoice Tracker'!K429+Inputs!$G$25,1,0),0)</f>
        <v>1</v>
      </c>
      <c r="AE429" s="14">
        <v>0</v>
      </c>
      <c r="AF429" s="5">
        <f t="shared" ca="1" si="61"/>
        <v>1</v>
      </c>
      <c r="AG429" s="1">
        <f ca="1">IF((M429&lt;&gt;Inputs!$D$13),IF($C$4&gt;'Invoice Tracker'!K429+Inputs!$G$26,1,0),0)</f>
        <v>1</v>
      </c>
      <c r="AH429" s="14">
        <v>0</v>
      </c>
      <c r="AI429" s="5">
        <f t="shared" ca="1" si="62"/>
        <v>1</v>
      </c>
      <c r="AJ429" s="1">
        <f ca="1">IF((M429&lt;&gt;Inputs!$D$13),IF($C$4&gt;'Invoice Tracker'!K429+Inputs!$G$27,1,0),0)</f>
        <v>1</v>
      </c>
      <c r="AK429" s="14">
        <v>0</v>
      </c>
      <c r="AL429" s="5">
        <f t="shared" ca="1" si="63"/>
        <v>1</v>
      </c>
    </row>
    <row r="430" spans="2:38" x14ac:dyDescent="0.2">
      <c r="B430" s="31" t="s">
        <v>42</v>
      </c>
      <c r="C430" s="32" t="s">
        <v>240</v>
      </c>
      <c r="D430" s="33" t="s">
        <v>42</v>
      </c>
      <c r="E430" s="31" t="s">
        <v>42</v>
      </c>
      <c r="F430" s="31" t="s">
        <v>42</v>
      </c>
      <c r="G430" s="13">
        <v>0</v>
      </c>
      <c r="H430" s="13">
        <v>0</v>
      </c>
      <c r="I430" s="14" t="s">
        <v>7</v>
      </c>
      <c r="J430" s="15"/>
      <c r="K430" s="15"/>
      <c r="L430" s="4" t="str">
        <f>IF(H430&lt;&gt;0,IF(Q430&gt;0,IF($C$4&gt;K430,Inputs!$D$7,Inputs!$D$8),Inputs!$D$9),"-")</f>
        <v>-</v>
      </c>
      <c r="M430" s="4" t="str">
        <f>IF(H430&lt;&gt;0,IF(O430=0,Inputs!$D$11,IF(AND(O430&gt;0,O430&lt;Q430),Inputs!$D$12,Inputs!$D$13)),"-")</f>
        <v>-</v>
      </c>
      <c r="N430" s="14" t="s">
        <v>199</v>
      </c>
      <c r="O430" s="13">
        <v>0</v>
      </c>
      <c r="P430" s="13" t="s">
        <v>42</v>
      </c>
      <c r="Q430" s="2">
        <f t="shared" si="57"/>
        <v>0</v>
      </c>
      <c r="R430" s="6" t="str">
        <f>IF(H430&lt;&gt;0,IF(M430&lt;&gt;Inputs!$D$13,$C$4-J430,"-"),"-")</f>
        <v>-</v>
      </c>
      <c r="S430" s="6" t="str">
        <f ca="1">IF(AND(H430&lt;&gt;0,K430&lt;$C$4),IF(M430&lt;&gt;Inputs!$D$13,$C$4-K430,"-"),"-")</f>
        <v>-</v>
      </c>
      <c r="T430" s="6" t="str">
        <f>IF(M430=Inputs!$D$9,'Invoice Tracker'!P430-'Invoice Tracker'!K430,"-")</f>
        <v>-</v>
      </c>
      <c r="U430" s="5">
        <f ca="1">IF((M430&lt;&gt;Inputs!$D$13),IF($C$4&gt;'Invoice Tracker'!K430+Inputs!$G$22,1,0),0)</f>
        <v>1</v>
      </c>
      <c r="V430" s="14">
        <v>0</v>
      </c>
      <c r="W430" s="5">
        <f t="shared" ca="1" si="58"/>
        <v>1</v>
      </c>
      <c r="X430" s="1">
        <f ca="1">IF((M430&lt;&gt;Inputs!$D$13),IF($C$4&gt;'Invoice Tracker'!K430+Inputs!$G$23,1,0),0)</f>
        <v>1</v>
      </c>
      <c r="Y430" s="14">
        <v>0</v>
      </c>
      <c r="Z430" s="5">
        <f t="shared" ca="1" si="59"/>
        <v>1</v>
      </c>
      <c r="AA430" s="1">
        <f ca="1">IF((M430&lt;&gt;Inputs!$D$13),IF($C$4&gt;'Invoice Tracker'!K430+Inputs!$G$24,1,0),0)</f>
        <v>1</v>
      </c>
      <c r="AB430" s="14">
        <v>0</v>
      </c>
      <c r="AC430" s="5">
        <f t="shared" ca="1" si="60"/>
        <v>1</v>
      </c>
      <c r="AD430" s="1">
        <f ca="1">IF((M430&lt;&gt;Inputs!$D$13),IF($C$4&gt;'Invoice Tracker'!K430+Inputs!$G$25,1,0),0)</f>
        <v>1</v>
      </c>
      <c r="AE430" s="14">
        <v>0</v>
      </c>
      <c r="AF430" s="5">
        <f t="shared" ca="1" si="61"/>
        <v>1</v>
      </c>
      <c r="AG430" s="1">
        <f ca="1">IF((M430&lt;&gt;Inputs!$D$13),IF($C$4&gt;'Invoice Tracker'!K430+Inputs!$G$26,1,0),0)</f>
        <v>1</v>
      </c>
      <c r="AH430" s="14">
        <v>0</v>
      </c>
      <c r="AI430" s="5">
        <f t="shared" ca="1" si="62"/>
        <v>1</v>
      </c>
      <c r="AJ430" s="1">
        <f ca="1">IF((M430&lt;&gt;Inputs!$D$13),IF($C$4&gt;'Invoice Tracker'!K430+Inputs!$G$27,1,0),0)</f>
        <v>1</v>
      </c>
      <c r="AK430" s="14">
        <v>0</v>
      </c>
      <c r="AL430" s="5">
        <f t="shared" ca="1" si="63"/>
        <v>1</v>
      </c>
    </row>
    <row r="431" spans="2:38" x14ac:dyDescent="0.2">
      <c r="B431" s="31" t="s">
        <v>42</v>
      </c>
      <c r="C431" s="32" t="s">
        <v>240</v>
      </c>
      <c r="D431" s="33" t="s">
        <v>42</v>
      </c>
      <c r="E431" s="31" t="s">
        <v>42</v>
      </c>
      <c r="F431" s="31" t="s">
        <v>42</v>
      </c>
      <c r="G431" s="13">
        <v>0</v>
      </c>
      <c r="H431" s="13">
        <v>0</v>
      </c>
      <c r="I431" s="14" t="s">
        <v>7</v>
      </c>
      <c r="J431" s="15"/>
      <c r="K431" s="15"/>
      <c r="L431" s="4" t="str">
        <f>IF(H431&lt;&gt;0,IF(Q431&gt;0,IF($C$4&gt;K431,Inputs!$D$7,Inputs!$D$8),Inputs!$D$9),"-")</f>
        <v>-</v>
      </c>
      <c r="M431" s="4" t="str">
        <f>IF(H431&lt;&gt;0,IF(O431=0,Inputs!$D$11,IF(AND(O431&gt;0,O431&lt;Q431),Inputs!$D$12,Inputs!$D$13)),"-")</f>
        <v>-</v>
      </c>
      <c r="N431" s="14" t="s">
        <v>199</v>
      </c>
      <c r="O431" s="13">
        <v>0</v>
      </c>
      <c r="P431" s="13" t="s">
        <v>42</v>
      </c>
      <c r="Q431" s="2">
        <f t="shared" si="57"/>
        <v>0</v>
      </c>
      <c r="R431" s="6" t="str">
        <f>IF(H431&lt;&gt;0,IF(M431&lt;&gt;Inputs!$D$13,$C$4-J431,"-"),"-")</f>
        <v>-</v>
      </c>
      <c r="S431" s="6" t="str">
        <f ca="1">IF(AND(H431&lt;&gt;0,K431&lt;$C$4),IF(M431&lt;&gt;Inputs!$D$13,$C$4-K431,"-"),"-")</f>
        <v>-</v>
      </c>
      <c r="T431" s="6" t="str">
        <f>IF(M431=Inputs!$D$9,'Invoice Tracker'!P431-'Invoice Tracker'!K431,"-")</f>
        <v>-</v>
      </c>
      <c r="U431" s="5">
        <f ca="1">IF((M431&lt;&gt;Inputs!$D$13),IF($C$4&gt;'Invoice Tracker'!K431+Inputs!$G$22,1,0),0)</f>
        <v>1</v>
      </c>
      <c r="V431" s="14">
        <v>0</v>
      </c>
      <c r="W431" s="5">
        <f t="shared" ca="1" si="58"/>
        <v>1</v>
      </c>
      <c r="X431" s="1">
        <f ca="1">IF((M431&lt;&gt;Inputs!$D$13),IF($C$4&gt;'Invoice Tracker'!K431+Inputs!$G$23,1,0),0)</f>
        <v>1</v>
      </c>
      <c r="Y431" s="14">
        <v>0</v>
      </c>
      <c r="Z431" s="5">
        <f t="shared" ca="1" si="59"/>
        <v>1</v>
      </c>
      <c r="AA431" s="1">
        <f ca="1">IF((M431&lt;&gt;Inputs!$D$13),IF($C$4&gt;'Invoice Tracker'!K431+Inputs!$G$24,1,0),0)</f>
        <v>1</v>
      </c>
      <c r="AB431" s="14">
        <v>0</v>
      </c>
      <c r="AC431" s="5">
        <f t="shared" ca="1" si="60"/>
        <v>1</v>
      </c>
      <c r="AD431" s="1">
        <f ca="1">IF((M431&lt;&gt;Inputs!$D$13),IF($C$4&gt;'Invoice Tracker'!K431+Inputs!$G$25,1,0),0)</f>
        <v>1</v>
      </c>
      <c r="AE431" s="14">
        <v>0</v>
      </c>
      <c r="AF431" s="5">
        <f t="shared" ca="1" si="61"/>
        <v>1</v>
      </c>
      <c r="AG431" s="1">
        <f ca="1">IF((M431&lt;&gt;Inputs!$D$13),IF($C$4&gt;'Invoice Tracker'!K431+Inputs!$G$26,1,0),0)</f>
        <v>1</v>
      </c>
      <c r="AH431" s="14">
        <v>0</v>
      </c>
      <c r="AI431" s="5">
        <f t="shared" ca="1" si="62"/>
        <v>1</v>
      </c>
      <c r="AJ431" s="1">
        <f ca="1">IF((M431&lt;&gt;Inputs!$D$13),IF($C$4&gt;'Invoice Tracker'!K431+Inputs!$G$27,1,0),0)</f>
        <v>1</v>
      </c>
      <c r="AK431" s="14">
        <v>0</v>
      </c>
      <c r="AL431" s="5">
        <f t="shared" ca="1" si="63"/>
        <v>1</v>
      </c>
    </row>
    <row r="432" spans="2:38" x14ac:dyDescent="0.2">
      <c r="B432" s="31" t="s">
        <v>42</v>
      </c>
      <c r="C432" s="32" t="s">
        <v>240</v>
      </c>
      <c r="D432" s="33" t="s">
        <v>42</v>
      </c>
      <c r="E432" s="31" t="s">
        <v>42</v>
      </c>
      <c r="F432" s="31" t="s">
        <v>42</v>
      </c>
      <c r="G432" s="13">
        <v>0</v>
      </c>
      <c r="H432" s="13">
        <v>0</v>
      </c>
      <c r="I432" s="14" t="s">
        <v>7</v>
      </c>
      <c r="J432" s="15"/>
      <c r="K432" s="15"/>
      <c r="L432" s="4" t="str">
        <f>IF(H432&lt;&gt;0,IF(Q432&gt;0,IF($C$4&gt;K432,Inputs!$D$7,Inputs!$D$8),Inputs!$D$9),"-")</f>
        <v>-</v>
      </c>
      <c r="M432" s="4" t="str">
        <f>IF(H432&lt;&gt;0,IF(O432=0,Inputs!$D$11,IF(AND(O432&gt;0,O432&lt;Q432),Inputs!$D$12,Inputs!$D$13)),"-")</f>
        <v>-</v>
      </c>
      <c r="N432" s="14" t="s">
        <v>199</v>
      </c>
      <c r="O432" s="13">
        <v>0</v>
      </c>
      <c r="P432" s="13" t="s">
        <v>42</v>
      </c>
      <c r="Q432" s="2">
        <f t="shared" si="57"/>
        <v>0</v>
      </c>
      <c r="R432" s="6" t="str">
        <f>IF(H432&lt;&gt;0,IF(M432&lt;&gt;Inputs!$D$13,$C$4-J432,"-"),"-")</f>
        <v>-</v>
      </c>
      <c r="S432" s="6" t="str">
        <f ca="1">IF(AND(H432&lt;&gt;0,K432&lt;$C$4),IF(M432&lt;&gt;Inputs!$D$13,$C$4-K432,"-"),"-")</f>
        <v>-</v>
      </c>
      <c r="T432" s="6" t="str">
        <f>IF(M432=Inputs!$D$9,'Invoice Tracker'!P432-'Invoice Tracker'!K432,"-")</f>
        <v>-</v>
      </c>
      <c r="U432" s="5">
        <f ca="1">IF((M432&lt;&gt;Inputs!$D$13),IF($C$4&gt;'Invoice Tracker'!K432+Inputs!$G$22,1,0),0)</f>
        <v>1</v>
      </c>
      <c r="V432" s="14">
        <v>0</v>
      </c>
      <c r="W432" s="5">
        <f t="shared" ca="1" si="58"/>
        <v>1</v>
      </c>
      <c r="X432" s="1">
        <f ca="1">IF((M432&lt;&gt;Inputs!$D$13),IF($C$4&gt;'Invoice Tracker'!K432+Inputs!$G$23,1,0),0)</f>
        <v>1</v>
      </c>
      <c r="Y432" s="14">
        <v>0</v>
      </c>
      <c r="Z432" s="5">
        <f t="shared" ca="1" si="59"/>
        <v>1</v>
      </c>
      <c r="AA432" s="1">
        <f ca="1">IF((M432&lt;&gt;Inputs!$D$13),IF($C$4&gt;'Invoice Tracker'!K432+Inputs!$G$24,1,0),0)</f>
        <v>1</v>
      </c>
      <c r="AB432" s="14">
        <v>0</v>
      </c>
      <c r="AC432" s="5">
        <f t="shared" ca="1" si="60"/>
        <v>1</v>
      </c>
      <c r="AD432" s="1">
        <f ca="1">IF((M432&lt;&gt;Inputs!$D$13),IF($C$4&gt;'Invoice Tracker'!K432+Inputs!$G$25,1,0),0)</f>
        <v>1</v>
      </c>
      <c r="AE432" s="14">
        <v>0</v>
      </c>
      <c r="AF432" s="5">
        <f t="shared" ca="1" si="61"/>
        <v>1</v>
      </c>
      <c r="AG432" s="1">
        <f ca="1">IF((M432&lt;&gt;Inputs!$D$13),IF($C$4&gt;'Invoice Tracker'!K432+Inputs!$G$26,1,0),0)</f>
        <v>1</v>
      </c>
      <c r="AH432" s="14">
        <v>0</v>
      </c>
      <c r="AI432" s="5">
        <f t="shared" ca="1" si="62"/>
        <v>1</v>
      </c>
      <c r="AJ432" s="1">
        <f ca="1">IF((M432&lt;&gt;Inputs!$D$13),IF($C$4&gt;'Invoice Tracker'!K432+Inputs!$G$27,1,0),0)</f>
        <v>1</v>
      </c>
      <c r="AK432" s="14">
        <v>0</v>
      </c>
      <c r="AL432" s="5">
        <f t="shared" ca="1" si="63"/>
        <v>1</v>
      </c>
    </row>
    <row r="433" spans="2:38" x14ac:dyDescent="0.2">
      <c r="B433" s="31" t="s">
        <v>42</v>
      </c>
      <c r="C433" s="32" t="s">
        <v>240</v>
      </c>
      <c r="D433" s="33" t="s">
        <v>42</v>
      </c>
      <c r="E433" s="31" t="s">
        <v>42</v>
      </c>
      <c r="F433" s="31" t="s">
        <v>42</v>
      </c>
      <c r="G433" s="13">
        <v>0</v>
      </c>
      <c r="H433" s="13">
        <v>0</v>
      </c>
      <c r="I433" s="14" t="s">
        <v>7</v>
      </c>
      <c r="J433" s="15"/>
      <c r="K433" s="15"/>
      <c r="L433" s="4" t="str">
        <f>IF(H433&lt;&gt;0,IF(Q433&gt;0,IF($C$4&gt;K433,Inputs!$D$7,Inputs!$D$8),Inputs!$D$9),"-")</f>
        <v>-</v>
      </c>
      <c r="M433" s="4" t="str">
        <f>IF(H433&lt;&gt;0,IF(O433=0,Inputs!$D$11,IF(AND(O433&gt;0,O433&lt;Q433),Inputs!$D$12,Inputs!$D$13)),"-")</f>
        <v>-</v>
      </c>
      <c r="N433" s="14" t="s">
        <v>199</v>
      </c>
      <c r="O433" s="13">
        <v>0</v>
      </c>
      <c r="P433" s="13" t="s">
        <v>42</v>
      </c>
      <c r="Q433" s="2">
        <f t="shared" si="57"/>
        <v>0</v>
      </c>
      <c r="R433" s="6" t="str">
        <f>IF(H433&lt;&gt;0,IF(M433&lt;&gt;Inputs!$D$13,$C$4-J433,"-"),"-")</f>
        <v>-</v>
      </c>
      <c r="S433" s="6" t="str">
        <f ca="1">IF(AND(H433&lt;&gt;0,K433&lt;$C$4),IF(M433&lt;&gt;Inputs!$D$13,$C$4-K433,"-"),"-")</f>
        <v>-</v>
      </c>
      <c r="T433" s="6" t="str">
        <f>IF(M433=Inputs!$D$9,'Invoice Tracker'!P433-'Invoice Tracker'!K433,"-")</f>
        <v>-</v>
      </c>
      <c r="U433" s="5">
        <f ca="1">IF((M433&lt;&gt;Inputs!$D$13),IF($C$4&gt;'Invoice Tracker'!K433+Inputs!$G$22,1,0),0)</f>
        <v>1</v>
      </c>
      <c r="V433" s="14">
        <v>0</v>
      </c>
      <c r="W433" s="5">
        <f t="shared" ca="1" si="58"/>
        <v>1</v>
      </c>
      <c r="X433" s="1">
        <f ca="1">IF((M433&lt;&gt;Inputs!$D$13),IF($C$4&gt;'Invoice Tracker'!K433+Inputs!$G$23,1,0),0)</f>
        <v>1</v>
      </c>
      <c r="Y433" s="14">
        <v>0</v>
      </c>
      <c r="Z433" s="5">
        <f t="shared" ca="1" si="59"/>
        <v>1</v>
      </c>
      <c r="AA433" s="1">
        <f ca="1">IF((M433&lt;&gt;Inputs!$D$13),IF($C$4&gt;'Invoice Tracker'!K433+Inputs!$G$24,1,0),0)</f>
        <v>1</v>
      </c>
      <c r="AB433" s="14">
        <v>0</v>
      </c>
      <c r="AC433" s="5">
        <f t="shared" ca="1" si="60"/>
        <v>1</v>
      </c>
      <c r="AD433" s="1">
        <f ca="1">IF((M433&lt;&gt;Inputs!$D$13),IF($C$4&gt;'Invoice Tracker'!K433+Inputs!$G$25,1,0),0)</f>
        <v>1</v>
      </c>
      <c r="AE433" s="14">
        <v>0</v>
      </c>
      <c r="AF433" s="5">
        <f t="shared" ca="1" si="61"/>
        <v>1</v>
      </c>
      <c r="AG433" s="1">
        <f ca="1">IF((M433&lt;&gt;Inputs!$D$13),IF($C$4&gt;'Invoice Tracker'!K433+Inputs!$G$26,1,0),0)</f>
        <v>1</v>
      </c>
      <c r="AH433" s="14">
        <v>0</v>
      </c>
      <c r="AI433" s="5">
        <f t="shared" ca="1" si="62"/>
        <v>1</v>
      </c>
      <c r="AJ433" s="1">
        <f ca="1">IF((M433&lt;&gt;Inputs!$D$13),IF($C$4&gt;'Invoice Tracker'!K433+Inputs!$G$27,1,0),0)</f>
        <v>1</v>
      </c>
      <c r="AK433" s="14">
        <v>0</v>
      </c>
      <c r="AL433" s="5">
        <f t="shared" ca="1" si="63"/>
        <v>1</v>
      </c>
    </row>
    <row r="434" spans="2:38" x14ac:dyDescent="0.2">
      <c r="B434" s="31" t="s">
        <v>42</v>
      </c>
      <c r="C434" s="32" t="s">
        <v>240</v>
      </c>
      <c r="D434" s="33" t="s">
        <v>42</v>
      </c>
      <c r="E434" s="31" t="s">
        <v>42</v>
      </c>
      <c r="F434" s="31" t="s">
        <v>42</v>
      </c>
      <c r="G434" s="13">
        <v>0</v>
      </c>
      <c r="H434" s="13">
        <v>0</v>
      </c>
      <c r="I434" s="14" t="s">
        <v>7</v>
      </c>
      <c r="J434" s="15"/>
      <c r="K434" s="15"/>
      <c r="L434" s="4" t="str">
        <f>IF(H434&lt;&gt;0,IF(Q434&gt;0,IF($C$4&gt;K434,Inputs!$D$7,Inputs!$D$8),Inputs!$D$9),"-")</f>
        <v>-</v>
      </c>
      <c r="M434" s="4" t="str">
        <f>IF(H434&lt;&gt;0,IF(O434=0,Inputs!$D$11,IF(AND(O434&gt;0,O434&lt;Q434),Inputs!$D$12,Inputs!$D$13)),"-")</f>
        <v>-</v>
      </c>
      <c r="N434" s="14" t="s">
        <v>199</v>
      </c>
      <c r="O434" s="13">
        <v>0</v>
      </c>
      <c r="P434" s="13" t="s">
        <v>42</v>
      </c>
      <c r="Q434" s="2">
        <f t="shared" si="57"/>
        <v>0</v>
      </c>
      <c r="R434" s="6" t="str">
        <f>IF(H434&lt;&gt;0,IF(M434&lt;&gt;Inputs!$D$13,$C$4-J434,"-"),"-")</f>
        <v>-</v>
      </c>
      <c r="S434" s="6" t="str">
        <f ca="1">IF(AND(H434&lt;&gt;0,K434&lt;$C$4),IF(M434&lt;&gt;Inputs!$D$13,$C$4-K434,"-"),"-")</f>
        <v>-</v>
      </c>
      <c r="T434" s="6" t="str">
        <f>IF(M434=Inputs!$D$9,'Invoice Tracker'!P434-'Invoice Tracker'!K434,"-")</f>
        <v>-</v>
      </c>
      <c r="U434" s="5">
        <f ca="1">IF((M434&lt;&gt;Inputs!$D$13),IF($C$4&gt;'Invoice Tracker'!K434+Inputs!$G$22,1,0),0)</f>
        <v>1</v>
      </c>
      <c r="V434" s="14">
        <v>0</v>
      </c>
      <c r="W434" s="5">
        <f t="shared" ca="1" si="58"/>
        <v>1</v>
      </c>
      <c r="X434" s="1">
        <f ca="1">IF((M434&lt;&gt;Inputs!$D$13),IF($C$4&gt;'Invoice Tracker'!K434+Inputs!$G$23,1,0),0)</f>
        <v>1</v>
      </c>
      <c r="Y434" s="14">
        <v>0</v>
      </c>
      <c r="Z434" s="5">
        <f t="shared" ca="1" si="59"/>
        <v>1</v>
      </c>
      <c r="AA434" s="1">
        <f ca="1">IF((M434&lt;&gt;Inputs!$D$13),IF($C$4&gt;'Invoice Tracker'!K434+Inputs!$G$24,1,0),0)</f>
        <v>1</v>
      </c>
      <c r="AB434" s="14">
        <v>0</v>
      </c>
      <c r="AC434" s="5">
        <f t="shared" ca="1" si="60"/>
        <v>1</v>
      </c>
      <c r="AD434" s="1">
        <f ca="1">IF((M434&lt;&gt;Inputs!$D$13),IF($C$4&gt;'Invoice Tracker'!K434+Inputs!$G$25,1,0),0)</f>
        <v>1</v>
      </c>
      <c r="AE434" s="14">
        <v>0</v>
      </c>
      <c r="AF434" s="5">
        <f t="shared" ca="1" si="61"/>
        <v>1</v>
      </c>
      <c r="AG434" s="1">
        <f ca="1">IF((M434&lt;&gt;Inputs!$D$13),IF($C$4&gt;'Invoice Tracker'!K434+Inputs!$G$26,1,0),0)</f>
        <v>1</v>
      </c>
      <c r="AH434" s="14">
        <v>0</v>
      </c>
      <c r="AI434" s="5">
        <f t="shared" ca="1" si="62"/>
        <v>1</v>
      </c>
      <c r="AJ434" s="1">
        <f ca="1">IF((M434&lt;&gt;Inputs!$D$13),IF($C$4&gt;'Invoice Tracker'!K434+Inputs!$G$27,1,0),0)</f>
        <v>1</v>
      </c>
      <c r="AK434" s="14">
        <v>0</v>
      </c>
      <c r="AL434" s="5">
        <f t="shared" ca="1" si="63"/>
        <v>1</v>
      </c>
    </row>
    <row r="435" spans="2:38" x14ac:dyDescent="0.2">
      <c r="B435" s="31" t="s">
        <v>42</v>
      </c>
      <c r="C435" s="32" t="s">
        <v>240</v>
      </c>
      <c r="D435" s="33" t="s">
        <v>42</v>
      </c>
      <c r="E435" s="31" t="s">
        <v>42</v>
      </c>
      <c r="F435" s="31" t="s">
        <v>42</v>
      </c>
      <c r="G435" s="13">
        <v>0</v>
      </c>
      <c r="H435" s="13">
        <v>0</v>
      </c>
      <c r="I435" s="14" t="s">
        <v>7</v>
      </c>
      <c r="J435" s="15"/>
      <c r="K435" s="15"/>
      <c r="L435" s="4" t="str">
        <f>IF(H435&lt;&gt;0,IF(Q435&gt;0,IF($C$4&gt;K435,Inputs!$D$7,Inputs!$D$8),Inputs!$D$9),"-")</f>
        <v>-</v>
      </c>
      <c r="M435" s="4" t="str">
        <f>IF(H435&lt;&gt;0,IF(O435=0,Inputs!$D$11,IF(AND(O435&gt;0,O435&lt;Q435),Inputs!$D$12,Inputs!$D$13)),"-")</f>
        <v>-</v>
      </c>
      <c r="N435" s="14" t="s">
        <v>199</v>
      </c>
      <c r="O435" s="13">
        <v>0</v>
      </c>
      <c r="P435" s="13" t="s">
        <v>42</v>
      </c>
      <c r="Q435" s="2">
        <f t="shared" si="57"/>
        <v>0</v>
      </c>
      <c r="R435" s="6" t="str">
        <f>IF(H435&lt;&gt;0,IF(M435&lt;&gt;Inputs!$D$13,$C$4-J435,"-"),"-")</f>
        <v>-</v>
      </c>
      <c r="S435" s="6" t="str">
        <f ca="1">IF(AND(H435&lt;&gt;0,K435&lt;$C$4),IF(M435&lt;&gt;Inputs!$D$13,$C$4-K435,"-"),"-")</f>
        <v>-</v>
      </c>
      <c r="T435" s="6" t="str">
        <f>IF(M435=Inputs!$D$9,'Invoice Tracker'!P435-'Invoice Tracker'!K435,"-")</f>
        <v>-</v>
      </c>
      <c r="U435" s="5">
        <f ca="1">IF((M435&lt;&gt;Inputs!$D$13),IF($C$4&gt;'Invoice Tracker'!K435+Inputs!$G$22,1,0),0)</f>
        <v>1</v>
      </c>
      <c r="V435" s="14">
        <v>0</v>
      </c>
      <c r="W435" s="5">
        <f t="shared" ca="1" si="58"/>
        <v>1</v>
      </c>
      <c r="X435" s="1">
        <f ca="1">IF((M435&lt;&gt;Inputs!$D$13),IF($C$4&gt;'Invoice Tracker'!K435+Inputs!$G$23,1,0),0)</f>
        <v>1</v>
      </c>
      <c r="Y435" s="14">
        <v>0</v>
      </c>
      <c r="Z435" s="5">
        <f t="shared" ca="1" si="59"/>
        <v>1</v>
      </c>
      <c r="AA435" s="1">
        <f ca="1">IF((M435&lt;&gt;Inputs!$D$13),IF($C$4&gt;'Invoice Tracker'!K435+Inputs!$G$24,1,0),0)</f>
        <v>1</v>
      </c>
      <c r="AB435" s="14">
        <v>0</v>
      </c>
      <c r="AC435" s="5">
        <f t="shared" ca="1" si="60"/>
        <v>1</v>
      </c>
      <c r="AD435" s="1">
        <f ca="1">IF((M435&lt;&gt;Inputs!$D$13),IF($C$4&gt;'Invoice Tracker'!K435+Inputs!$G$25,1,0),0)</f>
        <v>1</v>
      </c>
      <c r="AE435" s="14">
        <v>0</v>
      </c>
      <c r="AF435" s="5">
        <f t="shared" ca="1" si="61"/>
        <v>1</v>
      </c>
      <c r="AG435" s="1">
        <f ca="1">IF((M435&lt;&gt;Inputs!$D$13),IF($C$4&gt;'Invoice Tracker'!K435+Inputs!$G$26,1,0),0)</f>
        <v>1</v>
      </c>
      <c r="AH435" s="14">
        <v>0</v>
      </c>
      <c r="AI435" s="5">
        <f t="shared" ca="1" si="62"/>
        <v>1</v>
      </c>
      <c r="AJ435" s="1">
        <f ca="1">IF((M435&lt;&gt;Inputs!$D$13),IF($C$4&gt;'Invoice Tracker'!K435+Inputs!$G$27,1,0),0)</f>
        <v>1</v>
      </c>
      <c r="AK435" s="14">
        <v>0</v>
      </c>
      <c r="AL435" s="5">
        <f t="shared" ca="1" si="63"/>
        <v>1</v>
      </c>
    </row>
    <row r="436" spans="2:38" x14ac:dyDescent="0.2">
      <c r="B436" s="31" t="s">
        <v>42</v>
      </c>
      <c r="C436" s="32" t="s">
        <v>240</v>
      </c>
      <c r="D436" s="33" t="s">
        <v>42</v>
      </c>
      <c r="E436" s="31" t="s">
        <v>42</v>
      </c>
      <c r="F436" s="31" t="s">
        <v>42</v>
      </c>
      <c r="G436" s="13">
        <v>0</v>
      </c>
      <c r="H436" s="13">
        <v>0</v>
      </c>
      <c r="I436" s="14" t="s">
        <v>7</v>
      </c>
      <c r="J436" s="15"/>
      <c r="K436" s="15"/>
      <c r="L436" s="4" t="str">
        <f>IF(H436&lt;&gt;0,IF(Q436&gt;0,IF($C$4&gt;K436,Inputs!$D$7,Inputs!$D$8),Inputs!$D$9),"-")</f>
        <v>-</v>
      </c>
      <c r="M436" s="4" t="str">
        <f>IF(H436&lt;&gt;0,IF(O436=0,Inputs!$D$11,IF(AND(O436&gt;0,O436&lt;Q436),Inputs!$D$12,Inputs!$D$13)),"-")</f>
        <v>-</v>
      </c>
      <c r="N436" s="14" t="s">
        <v>199</v>
      </c>
      <c r="O436" s="13">
        <v>0</v>
      </c>
      <c r="P436" s="13" t="s">
        <v>42</v>
      </c>
      <c r="Q436" s="2">
        <f t="shared" si="57"/>
        <v>0</v>
      </c>
      <c r="R436" s="6" t="str">
        <f>IF(H436&lt;&gt;0,IF(M436&lt;&gt;Inputs!$D$13,$C$4-J436,"-"),"-")</f>
        <v>-</v>
      </c>
      <c r="S436" s="6" t="str">
        <f ca="1">IF(AND(H436&lt;&gt;0,K436&lt;$C$4),IF(M436&lt;&gt;Inputs!$D$13,$C$4-K436,"-"),"-")</f>
        <v>-</v>
      </c>
      <c r="T436" s="6" t="str">
        <f>IF(M436=Inputs!$D$9,'Invoice Tracker'!P436-'Invoice Tracker'!K436,"-")</f>
        <v>-</v>
      </c>
      <c r="U436" s="5">
        <f ca="1">IF((M436&lt;&gt;Inputs!$D$13),IF($C$4&gt;'Invoice Tracker'!K436+Inputs!$G$22,1,0),0)</f>
        <v>1</v>
      </c>
      <c r="V436" s="14">
        <v>0</v>
      </c>
      <c r="W436" s="5">
        <f t="shared" ca="1" si="58"/>
        <v>1</v>
      </c>
      <c r="X436" s="1">
        <f ca="1">IF((M436&lt;&gt;Inputs!$D$13),IF($C$4&gt;'Invoice Tracker'!K436+Inputs!$G$23,1,0),0)</f>
        <v>1</v>
      </c>
      <c r="Y436" s="14">
        <v>0</v>
      </c>
      <c r="Z436" s="5">
        <f t="shared" ca="1" si="59"/>
        <v>1</v>
      </c>
      <c r="AA436" s="1">
        <f ca="1">IF((M436&lt;&gt;Inputs!$D$13),IF($C$4&gt;'Invoice Tracker'!K436+Inputs!$G$24,1,0),0)</f>
        <v>1</v>
      </c>
      <c r="AB436" s="14">
        <v>0</v>
      </c>
      <c r="AC436" s="5">
        <f t="shared" ca="1" si="60"/>
        <v>1</v>
      </c>
      <c r="AD436" s="1">
        <f ca="1">IF((M436&lt;&gt;Inputs!$D$13),IF($C$4&gt;'Invoice Tracker'!K436+Inputs!$G$25,1,0),0)</f>
        <v>1</v>
      </c>
      <c r="AE436" s="14">
        <v>0</v>
      </c>
      <c r="AF436" s="5">
        <f t="shared" ca="1" si="61"/>
        <v>1</v>
      </c>
      <c r="AG436" s="1">
        <f ca="1">IF((M436&lt;&gt;Inputs!$D$13),IF($C$4&gt;'Invoice Tracker'!K436+Inputs!$G$26,1,0),0)</f>
        <v>1</v>
      </c>
      <c r="AH436" s="14">
        <v>0</v>
      </c>
      <c r="AI436" s="5">
        <f t="shared" ca="1" si="62"/>
        <v>1</v>
      </c>
      <c r="AJ436" s="1">
        <f ca="1">IF((M436&lt;&gt;Inputs!$D$13),IF($C$4&gt;'Invoice Tracker'!K436+Inputs!$G$27,1,0),0)</f>
        <v>1</v>
      </c>
      <c r="AK436" s="14">
        <v>0</v>
      </c>
      <c r="AL436" s="5">
        <f t="shared" ca="1" si="63"/>
        <v>1</v>
      </c>
    </row>
    <row r="437" spans="2:38" x14ac:dyDescent="0.2">
      <c r="B437" s="31" t="s">
        <v>42</v>
      </c>
      <c r="C437" s="32" t="s">
        <v>240</v>
      </c>
      <c r="D437" s="33" t="s">
        <v>42</v>
      </c>
      <c r="E437" s="31" t="s">
        <v>42</v>
      </c>
      <c r="F437" s="31" t="s">
        <v>42</v>
      </c>
      <c r="G437" s="13">
        <v>0</v>
      </c>
      <c r="H437" s="13">
        <v>0</v>
      </c>
      <c r="I437" s="14" t="s">
        <v>7</v>
      </c>
      <c r="J437" s="15"/>
      <c r="K437" s="15"/>
      <c r="L437" s="4" t="str">
        <f>IF(H437&lt;&gt;0,IF(Q437&gt;0,IF($C$4&gt;K437,Inputs!$D$7,Inputs!$D$8),Inputs!$D$9),"-")</f>
        <v>-</v>
      </c>
      <c r="M437" s="4" t="str">
        <f>IF(H437&lt;&gt;0,IF(O437=0,Inputs!$D$11,IF(AND(O437&gt;0,O437&lt;Q437),Inputs!$D$12,Inputs!$D$13)),"-")</f>
        <v>-</v>
      </c>
      <c r="N437" s="14" t="s">
        <v>199</v>
      </c>
      <c r="O437" s="13">
        <v>0</v>
      </c>
      <c r="P437" s="13" t="s">
        <v>42</v>
      </c>
      <c r="Q437" s="2">
        <f t="shared" si="57"/>
        <v>0</v>
      </c>
      <c r="R437" s="6" t="str">
        <f>IF(H437&lt;&gt;0,IF(M437&lt;&gt;Inputs!$D$13,$C$4-J437,"-"),"-")</f>
        <v>-</v>
      </c>
      <c r="S437" s="6" t="str">
        <f ca="1">IF(AND(H437&lt;&gt;0,K437&lt;$C$4),IF(M437&lt;&gt;Inputs!$D$13,$C$4-K437,"-"),"-")</f>
        <v>-</v>
      </c>
      <c r="T437" s="6" t="str">
        <f>IF(M437=Inputs!$D$9,'Invoice Tracker'!P437-'Invoice Tracker'!K437,"-")</f>
        <v>-</v>
      </c>
      <c r="U437" s="5">
        <f ca="1">IF((M437&lt;&gt;Inputs!$D$13),IF($C$4&gt;'Invoice Tracker'!K437+Inputs!$G$22,1,0),0)</f>
        <v>1</v>
      </c>
      <c r="V437" s="14">
        <v>0</v>
      </c>
      <c r="W437" s="5">
        <f t="shared" ca="1" si="58"/>
        <v>1</v>
      </c>
      <c r="X437" s="1">
        <f ca="1">IF((M437&lt;&gt;Inputs!$D$13),IF($C$4&gt;'Invoice Tracker'!K437+Inputs!$G$23,1,0),0)</f>
        <v>1</v>
      </c>
      <c r="Y437" s="14">
        <v>0</v>
      </c>
      <c r="Z437" s="5">
        <f t="shared" ca="1" si="59"/>
        <v>1</v>
      </c>
      <c r="AA437" s="1">
        <f ca="1">IF((M437&lt;&gt;Inputs!$D$13),IF($C$4&gt;'Invoice Tracker'!K437+Inputs!$G$24,1,0),0)</f>
        <v>1</v>
      </c>
      <c r="AB437" s="14">
        <v>0</v>
      </c>
      <c r="AC437" s="5">
        <f t="shared" ca="1" si="60"/>
        <v>1</v>
      </c>
      <c r="AD437" s="1">
        <f ca="1">IF((M437&lt;&gt;Inputs!$D$13),IF($C$4&gt;'Invoice Tracker'!K437+Inputs!$G$25,1,0),0)</f>
        <v>1</v>
      </c>
      <c r="AE437" s="14">
        <v>0</v>
      </c>
      <c r="AF437" s="5">
        <f t="shared" ca="1" si="61"/>
        <v>1</v>
      </c>
      <c r="AG437" s="1">
        <f ca="1">IF((M437&lt;&gt;Inputs!$D$13),IF($C$4&gt;'Invoice Tracker'!K437+Inputs!$G$26,1,0),0)</f>
        <v>1</v>
      </c>
      <c r="AH437" s="14">
        <v>0</v>
      </c>
      <c r="AI437" s="5">
        <f t="shared" ca="1" si="62"/>
        <v>1</v>
      </c>
      <c r="AJ437" s="1">
        <f ca="1">IF((M437&lt;&gt;Inputs!$D$13),IF($C$4&gt;'Invoice Tracker'!K437+Inputs!$G$27,1,0),0)</f>
        <v>1</v>
      </c>
      <c r="AK437" s="14">
        <v>0</v>
      </c>
      <c r="AL437" s="5">
        <f t="shared" ca="1" si="63"/>
        <v>1</v>
      </c>
    </row>
    <row r="438" spans="2:38" x14ac:dyDescent="0.2">
      <c r="B438" s="31" t="s">
        <v>42</v>
      </c>
      <c r="C438" s="32" t="s">
        <v>240</v>
      </c>
      <c r="D438" s="33" t="s">
        <v>42</v>
      </c>
      <c r="E438" s="31" t="s">
        <v>42</v>
      </c>
      <c r="F438" s="31" t="s">
        <v>42</v>
      </c>
      <c r="G438" s="13">
        <v>0</v>
      </c>
      <c r="H438" s="13">
        <v>0</v>
      </c>
      <c r="I438" s="14" t="s">
        <v>7</v>
      </c>
      <c r="J438" s="15"/>
      <c r="K438" s="15"/>
      <c r="L438" s="4" t="str">
        <f>IF(H438&lt;&gt;0,IF(Q438&gt;0,IF($C$4&gt;K438,Inputs!$D$7,Inputs!$D$8),Inputs!$D$9),"-")</f>
        <v>-</v>
      </c>
      <c r="M438" s="4" t="str">
        <f>IF(H438&lt;&gt;0,IF(O438=0,Inputs!$D$11,IF(AND(O438&gt;0,O438&lt;Q438),Inputs!$D$12,Inputs!$D$13)),"-")</f>
        <v>-</v>
      </c>
      <c r="N438" s="14" t="s">
        <v>199</v>
      </c>
      <c r="O438" s="13">
        <v>0</v>
      </c>
      <c r="P438" s="13" t="s">
        <v>42</v>
      </c>
      <c r="Q438" s="2">
        <f t="shared" si="57"/>
        <v>0</v>
      </c>
      <c r="R438" s="6" t="str">
        <f>IF(H438&lt;&gt;0,IF(M438&lt;&gt;Inputs!$D$13,$C$4-J438,"-"),"-")</f>
        <v>-</v>
      </c>
      <c r="S438" s="6" t="str">
        <f ca="1">IF(AND(H438&lt;&gt;0,K438&lt;$C$4),IF(M438&lt;&gt;Inputs!$D$13,$C$4-K438,"-"),"-")</f>
        <v>-</v>
      </c>
      <c r="T438" s="6" t="str">
        <f>IF(M438=Inputs!$D$9,'Invoice Tracker'!P438-'Invoice Tracker'!K438,"-")</f>
        <v>-</v>
      </c>
      <c r="U438" s="5">
        <f ca="1">IF((M438&lt;&gt;Inputs!$D$13),IF($C$4&gt;'Invoice Tracker'!K438+Inputs!$G$22,1,0),0)</f>
        <v>1</v>
      </c>
      <c r="V438" s="14">
        <v>0</v>
      </c>
      <c r="W438" s="5">
        <f t="shared" ca="1" si="58"/>
        <v>1</v>
      </c>
      <c r="X438" s="1">
        <f ca="1">IF((M438&lt;&gt;Inputs!$D$13),IF($C$4&gt;'Invoice Tracker'!K438+Inputs!$G$23,1,0),0)</f>
        <v>1</v>
      </c>
      <c r="Y438" s="14">
        <v>0</v>
      </c>
      <c r="Z438" s="5">
        <f t="shared" ca="1" si="59"/>
        <v>1</v>
      </c>
      <c r="AA438" s="1">
        <f ca="1">IF((M438&lt;&gt;Inputs!$D$13),IF($C$4&gt;'Invoice Tracker'!K438+Inputs!$G$24,1,0),0)</f>
        <v>1</v>
      </c>
      <c r="AB438" s="14">
        <v>0</v>
      </c>
      <c r="AC438" s="5">
        <f t="shared" ca="1" si="60"/>
        <v>1</v>
      </c>
      <c r="AD438" s="1">
        <f ca="1">IF((M438&lt;&gt;Inputs!$D$13),IF($C$4&gt;'Invoice Tracker'!K438+Inputs!$G$25,1,0),0)</f>
        <v>1</v>
      </c>
      <c r="AE438" s="14">
        <v>0</v>
      </c>
      <c r="AF438" s="5">
        <f t="shared" ca="1" si="61"/>
        <v>1</v>
      </c>
      <c r="AG438" s="1">
        <f ca="1">IF((M438&lt;&gt;Inputs!$D$13),IF($C$4&gt;'Invoice Tracker'!K438+Inputs!$G$26,1,0),0)</f>
        <v>1</v>
      </c>
      <c r="AH438" s="14">
        <v>0</v>
      </c>
      <c r="AI438" s="5">
        <f t="shared" ca="1" si="62"/>
        <v>1</v>
      </c>
      <c r="AJ438" s="1">
        <f ca="1">IF((M438&lt;&gt;Inputs!$D$13),IF($C$4&gt;'Invoice Tracker'!K438+Inputs!$G$27,1,0),0)</f>
        <v>1</v>
      </c>
      <c r="AK438" s="14">
        <v>0</v>
      </c>
      <c r="AL438" s="5">
        <f t="shared" ca="1" si="63"/>
        <v>1</v>
      </c>
    </row>
    <row r="439" spans="2:38" x14ac:dyDescent="0.2">
      <c r="B439" s="31" t="s">
        <v>42</v>
      </c>
      <c r="C439" s="32" t="s">
        <v>240</v>
      </c>
      <c r="D439" s="33" t="s">
        <v>42</v>
      </c>
      <c r="E439" s="31" t="s">
        <v>42</v>
      </c>
      <c r="F439" s="31" t="s">
        <v>42</v>
      </c>
      <c r="G439" s="13">
        <v>0</v>
      </c>
      <c r="H439" s="13">
        <v>0</v>
      </c>
      <c r="I439" s="14" t="s">
        <v>7</v>
      </c>
      <c r="J439" s="15"/>
      <c r="K439" s="15"/>
      <c r="L439" s="4" t="str">
        <f>IF(H439&lt;&gt;0,IF(Q439&gt;0,IF($C$4&gt;K439,Inputs!$D$7,Inputs!$D$8),Inputs!$D$9),"-")</f>
        <v>-</v>
      </c>
      <c r="M439" s="4" t="str">
        <f>IF(H439&lt;&gt;0,IF(O439=0,Inputs!$D$11,IF(AND(O439&gt;0,O439&lt;Q439),Inputs!$D$12,Inputs!$D$13)),"-")</f>
        <v>-</v>
      </c>
      <c r="N439" s="14" t="s">
        <v>199</v>
      </c>
      <c r="O439" s="13">
        <v>0</v>
      </c>
      <c r="P439" s="13" t="s">
        <v>42</v>
      </c>
      <c r="Q439" s="2">
        <f t="shared" si="57"/>
        <v>0</v>
      </c>
      <c r="R439" s="6" t="str">
        <f>IF(H439&lt;&gt;0,IF(M439&lt;&gt;Inputs!$D$13,$C$4-J439,"-"),"-")</f>
        <v>-</v>
      </c>
      <c r="S439" s="6" t="str">
        <f ca="1">IF(AND(H439&lt;&gt;0,K439&lt;$C$4),IF(M439&lt;&gt;Inputs!$D$13,$C$4-K439,"-"),"-")</f>
        <v>-</v>
      </c>
      <c r="T439" s="6" t="str">
        <f>IF(M439=Inputs!$D$9,'Invoice Tracker'!P439-'Invoice Tracker'!K439,"-")</f>
        <v>-</v>
      </c>
      <c r="U439" s="5">
        <f ca="1">IF((M439&lt;&gt;Inputs!$D$13),IF($C$4&gt;'Invoice Tracker'!K439+Inputs!$G$22,1,0),0)</f>
        <v>1</v>
      </c>
      <c r="V439" s="14">
        <v>0</v>
      </c>
      <c r="W439" s="5">
        <f t="shared" ca="1" si="58"/>
        <v>1</v>
      </c>
      <c r="X439" s="1">
        <f ca="1">IF((M439&lt;&gt;Inputs!$D$13),IF($C$4&gt;'Invoice Tracker'!K439+Inputs!$G$23,1,0),0)</f>
        <v>1</v>
      </c>
      <c r="Y439" s="14">
        <v>0</v>
      </c>
      <c r="Z439" s="5">
        <f t="shared" ca="1" si="59"/>
        <v>1</v>
      </c>
      <c r="AA439" s="1">
        <f ca="1">IF((M439&lt;&gt;Inputs!$D$13),IF($C$4&gt;'Invoice Tracker'!K439+Inputs!$G$24,1,0),0)</f>
        <v>1</v>
      </c>
      <c r="AB439" s="14">
        <v>0</v>
      </c>
      <c r="AC439" s="5">
        <f t="shared" ca="1" si="60"/>
        <v>1</v>
      </c>
      <c r="AD439" s="1">
        <f ca="1">IF((M439&lt;&gt;Inputs!$D$13),IF($C$4&gt;'Invoice Tracker'!K439+Inputs!$G$25,1,0),0)</f>
        <v>1</v>
      </c>
      <c r="AE439" s="14">
        <v>0</v>
      </c>
      <c r="AF439" s="5">
        <f t="shared" ca="1" si="61"/>
        <v>1</v>
      </c>
      <c r="AG439" s="1">
        <f ca="1">IF((M439&lt;&gt;Inputs!$D$13),IF($C$4&gt;'Invoice Tracker'!K439+Inputs!$G$26,1,0),0)</f>
        <v>1</v>
      </c>
      <c r="AH439" s="14">
        <v>0</v>
      </c>
      <c r="AI439" s="5">
        <f t="shared" ca="1" si="62"/>
        <v>1</v>
      </c>
      <c r="AJ439" s="1">
        <f ca="1">IF((M439&lt;&gt;Inputs!$D$13),IF($C$4&gt;'Invoice Tracker'!K439+Inputs!$G$27,1,0),0)</f>
        <v>1</v>
      </c>
      <c r="AK439" s="14">
        <v>0</v>
      </c>
      <c r="AL439" s="5">
        <f t="shared" ca="1" si="63"/>
        <v>1</v>
      </c>
    </row>
    <row r="440" spans="2:38" x14ac:dyDescent="0.2">
      <c r="B440" s="31" t="s">
        <v>42</v>
      </c>
      <c r="C440" s="32" t="s">
        <v>240</v>
      </c>
      <c r="D440" s="33" t="s">
        <v>42</v>
      </c>
      <c r="E440" s="31" t="s">
        <v>42</v>
      </c>
      <c r="F440" s="31" t="s">
        <v>42</v>
      </c>
      <c r="G440" s="13">
        <v>0</v>
      </c>
      <c r="H440" s="13">
        <v>0</v>
      </c>
      <c r="I440" s="14" t="s">
        <v>7</v>
      </c>
      <c r="J440" s="15"/>
      <c r="K440" s="15"/>
      <c r="L440" s="4" t="str">
        <f>IF(H440&lt;&gt;0,IF(Q440&gt;0,IF($C$4&gt;K440,Inputs!$D$7,Inputs!$D$8),Inputs!$D$9),"-")</f>
        <v>-</v>
      </c>
      <c r="M440" s="4" t="str">
        <f>IF(H440&lt;&gt;0,IF(O440=0,Inputs!$D$11,IF(AND(O440&gt;0,O440&lt;Q440),Inputs!$D$12,Inputs!$D$13)),"-")</f>
        <v>-</v>
      </c>
      <c r="N440" s="14" t="s">
        <v>199</v>
      </c>
      <c r="O440" s="13">
        <v>0</v>
      </c>
      <c r="P440" s="13" t="s">
        <v>42</v>
      </c>
      <c r="Q440" s="2">
        <f t="shared" si="57"/>
        <v>0</v>
      </c>
      <c r="R440" s="6" t="str">
        <f>IF(H440&lt;&gt;0,IF(M440&lt;&gt;Inputs!$D$13,$C$4-J440,"-"),"-")</f>
        <v>-</v>
      </c>
      <c r="S440" s="6" t="str">
        <f ca="1">IF(AND(H440&lt;&gt;0,K440&lt;$C$4),IF(M440&lt;&gt;Inputs!$D$13,$C$4-K440,"-"),"-")</f>
        <v>-</v>
      </c>
      <c r="T440" s="6" t="str">
        <f>IF(M440=Inputs!$D$9,'Invoice Tracker'!P440-'Invoice Tracker'!K440,"-")</f>
        <v>-</v>
      </c>
      <c r="U440" s="5">
        <f ca="1">IF((M440&lt;&gt;Inputs!$D$13),IF($C$4&gt;'Invoice Tracker'!K440+Inputs!$G$22,1,0),0)</f>
        <v>1</v>
      </c>
      <c r="V440" s="14">
        <v>0</v>
      </c>
      <c r="W440" s="5">
        <f t="shared" ca="1" si="58"/>
        <v>1</v>
      </c>
      <c r="X440" s="1">
        <f ca="1">IF((M440&lt;&gt;Inputs!$D$13),IF($C$4&gt;'Invoice Tracker'!K440+Inputs!$G$23,1,0),0)</f>
        <v>1</v>
      </c>
      <c r="Y440" s="14">
        <v>0</v>
      </c>
      <c r="Z440" s="5">
        <f t="shared" ca="1" si="59"/>
        <v>1</v>
      </c>
      <c r="AA440" s="1">
        <f ca="1">IF((M440&lt;&gt;Inputs!$D$13),IF($C$4&gt;'Invoice Tracker'!K440+Inputs!$G$24,1,0),0)</f>
        <v>1</v>
      </c>
      <c r="AB440" s="14">
        <v>0</v>
      </c>
      <c r="AC440" s="5">
        <f t="shared" ca="1" si="60"/>
        <v>1</v>
      </c>
      <c r="AD440" s="1">
        <f ca="1">IF((M440&lt;&gt;Inputs!$D$13),IF($C$4&gt;'Invoice Tracker'!K440+Inputs!$G$25,1,0),0)</f>
        <v>1</v>
      </c>
      <c r="AE440" s="14">
        <v>0</v>
      </c>
      <c r="AF440" s="5">
        <f t="shared" ca="1" si="61"/>
        <v>1</v>
      </c>
      <c r="AG440" s="1">
        <f ca="1">IF((M440&lt;&gt;Inputs!$D$13),IF($C$4&gt;'Invoice Tracker'!K440+Inputs!$G$26,1,0),0)</f>
        <v>1</v>
      </c>
      <c r="AH440" s="14">
        <v>0</v>
      </c>
      <c r="AI440" s="5">
        <f t="shared" ca="1" si="62"/>
        <v>1</v>
      </c>
      <c r="AJ440" s="1">
        <f ca="1">IF((M440&lt;&gt;Inputs!$D$13),IF($C$4&gt;'Invoice Tracker'!K440+Inputs!$G$27,1,0),0)</f>
        <v>1</v>
      </c>
      <c r="AK440" s="14">
        <v>0</v>
      </c>
      <c r="AL440" s="5">
        <f t="shared" ca="1" si="63"/>
        <v>1</v>
      </c>
    </row>
    <row r="441" spans="2:38" x14ac:dyDescent="0.2">
      <c r="B441" s="31" t="s">
        <v>42</v>
      </c>
      <c r="C441" s="32" t="s">
        <v>240</v>
      </c>
      <c r="D441" s="33" t="s">
        <v>42</v>
      </c>
      <c r="E441" s="31" t="s">
        <v>42</v>
      </c>
      <c r="F441" s="31" t="s">
        <v>42</v>
      </c>
      <c r="G441" s="13">
        <v>0</v>
      </c>
      <c r="H441" s="13">
        <v>0</v>
      </c>
      <c r="I441" s="14" t="s">
        <v>7</v>
      </c>
      <c r="J441" s="15"/>
      <c r="K441" s="15"/>
      <c r="L441" s="4" t="str">
        <f>IF(H441&lt;&gt;0,IF(Q441&gt;0,IF($C$4&gt;K441,Inputs!$D$7,Inputs!$D$8),Inputs!$D$9),"-")</f>
        <v>-</v>
      </c>
      <c r="M441" s="4" t="str">
        <f>IF(H441&lt;&gt;0,IF(O441=0,Inputs!$D$11,IF(AND(O441&gt;0,O441&lt;Q441),Inputs!$D$12,Inputs!$D$13)),"-")</f>
        <v>-</v>
      </c>
      <c r="N441" s="14" t="s">
        <v>199</v>
      </c>
      <c r="O441" s="13">
        <v>0</v>
      </c>
      <c r="P441" s="13" t="s">
        <v>42</v>
      </c>
      <c r="Q441" s="2">
        <f t="shared" si="57"/>
        <v>0</v>
      </c>
      <c r="R441" s="6" t="str">
        <f>IF(H441&lt;&gt;0,IF(M441&lt;&gt;Inputs!$D$13,$C$4-J441,"-"),"-")</f>
        <v>-</v>
      </c>
      <c r="S441" s="6" t="str">
        <f ca="1">IF(AND(H441&lt;&gt;0,K441&lt;$C$4),IF(M441&lt;&gt;Inputs!$D$13,$C$4-K441,"-"),"-")</f>
        <v>-</v>
      </c>
      <c r="T441" s="6" t="str">
        <f>IF(M441=Inputs!$D$9,'Invoice Tracker'!P441-'Invoice Tracker'!K441,"-")</f>
        <v>-</v>
      </c>
      <c r="U441" s="5">
        <f ca="1">IF((M441&lt;&gt;Inputs!$D$13),IF($C$4&gt;'Invoice Tracker'!K441+Inputs!$G$22,1,0),0)</f>
        <v>1</v>
      </c>
      <c r="V441" s="14">
        <v>0</v>
      </c>
      <c r="W441" s="5">
        <f t="shared" ca="1" si="58"/>
        <v>1</v>
      </c>
      <c r="X441" s="1">
        <f ca="1">IF((M441&lt;&gt;Inputs!$D$13),IF($C$4&gt;'Invoice Tracker'!K441+Inputs!$G$23,1,0),0)</f>
        <v>1</v>
      </c>
      <c r="Y441" s="14">
        <v>0</v>
      </c>
      <c r="Z441" s="5">
        <f t="shared" ca="1" si="59"/>
        <v>1</v>
      </c>
      <c r="AA441" s="1">
        <f ca="1">IF((M441&lt;&gt;Inputs!$D$13),IF($C$4&gt;'Invoice Tracker'!K441+Inputs!$G$24,1,0),0)</f>
        <v>1</v>
      </c>
      <c r="AB441" s="14">
        <v>0</v>
      </c>
      <c r="AC441" s="5">
        <f t="shared" ca="1" si="60"/>
        <v>1</v>
      </c>
      <c r="AD441" s="1">
        <f ca="1">IF((M441&lt;&gt;Inputs!$D$13),IF($C$4&gt;'Invoice Tracker'!K441+Inputs!$G$25,1,0),0)</f>
        <v>1</v>
      </c>
      <c r="AE441" s="14">
        <v>0</v>
      </c>
      <c r="AF441" s="5">
        <f t="shared" ca="1" si="61"/>
        <v>1</v>
      </c>
      <c r="AG441" s="1">
        <f ca="1">IF((M441&lt;&gt;Inputs!$D$13),IF($C$4&gt;'Invoice Tracker'!K441+Inputs!$G$26,1,0),0)</f>
        <v>1</v>
      </c>
      <c r="AH441" s="14">
        <v>0</v>
      </c>
      <c r="AI441" s="5">
        <f t="shared" ca="1" si="62"/>
        <v>1</v>
      </c>
      <c r="AJ441" s="1">
        <f ca="1">IF((M441&lt;&gt;Inputs!$D$13),IF($C$4&gt;'Invoice Tracker'!K441+Inputs!$G$27,1,0),0)</f>
        <v>1</v>
      </c>
      <c r="AK441" s="14">
        <v>0</v>
      </c>
      <c r="AL441" s="5">
        <f t="shared" ca="1" si="63"/>
        <v>1</v>
      </c>
    </row>
    <row r="442" spans="2:38" x14ac:dyDescent="0.2">
      <c r="B442" s="31" t="s">
        <v>42</v>
      </c>
      <c r="C442" s="32" t="s">
        <v>240</v>
      </c>
      <c r="D442" s="33" t="s">
        <v>42</v>
      </c>
      <c r="E442" s="31" t="s">
        <v>42</v>
      </c>
      <c r="F442" s="31" t="s">
        <v>42</v>
      </c>
      <c r="G442" s="13">
        <v>0</v>
      </c>
      <c r="H442" s="13">
        <v>0</v>
      </c>
      <c r="I442" s="14" t="s">
        <v>7</v>
      </c>
      <c r="J442" s="15"/>
      <c r="K442" s="15"/>
      <c r="L442" s="4" t="str">
        <f>IF(H442&lt;&gt;0,IF(Q442&gt;0,IF($C$4&gt;K442,Inputs!$D$7,Inputs!$D$8),Inputs!$D$9),"-")</f>
        <v>-</v>
      </c>
      <c r="M442" s="4" t="str">
        <f>IF(H442&lt;&gt;0,IF(O442=0,Inputs!$D$11,IF(AND(O442&gt;0,O442&lt;Q442),Inputs!$D$12,Inputs!$D$13)),"-")</f>
        <v>-</v>
      </c>
      <c r="N442" s="14" t="s">
        <v>199</v>
      </c>
      <c r="O442" s="13">
        <v>0</v>
      </c>
      <c r="P442" s="13" t="s">
        <v>42</v>
      </c>
      <c r="Q442" s="2">
        <f t="shared" si="57"/>
        <v>0</v>
      </c>
      <c r="R442" s="6" t="str">
        <f>IF(H442&lt;&gt;0,IF(M442&lt;&gt;Inputs!$D$13,$C$4-J442,"-"),"-")</f>
        <v>-</v>
      </c>
      <c r="S442" s="6" t="str">
        <f ca="1">IF(AND(H442&lt;&gt;0,K442&lt;$C$4),IF(M442&lt;&gt;Inputs!$D$13,$C$4-K442,"-"),"-")</f>
        <v>-</v>
      </c>
      <c r="T442" s="6" t="str">
        <f>IF(M442=Inputs!$D$9,'Invoice Tracker'!P442-'Invoice Tracker'!K442,"-")</f>
        <v>-</v>
      </c>
      <c r="U442" s="5">
        <f ca="1">IF((M442&lt;&gt;Inputs!$D$13),IF($C$4&gt;'Invoice Tracker'!K442+Inputs!$G$22,1,0),0)</f>
        <v>1</v>
      </c>
      <c r="V442" s="14">
        <v>0</v>
      </c>
      <c r="W442" s="5">
        <f t="shared" ca="1" si="58"/>
        <v>1</v>
      </c>
      <c r="X442" s="1">
        <f ca="1">IF((M442&lt;&gt;Inputs!$D$13),IF($C$4&gt;'Invoice Tracker'!K442+Inputs!$G$23,1,0),0)</f>
        <v>1</v>
      </c>
      <c r="Y442" s="14">
        <v>0</v>
      </c>
      <c r="Z442" s="5">
        <f t="shared" ca="1" si="59"/>
        <v>1</v>
      </c>
      <c r="AA442" s="1">
        <f ca="1">IF((M442&lt;&gt;Inputs!$D$13),IF($C$4&gt;'Invoice Tracker'!K442+Inputs!$G$24,1,0),0)</f>
        <v>1</v>
      </c>
      <c r="AB442" s="14">
        <v>0</v>
      </c>
      <c r="AC442" s="5">
        <f t="shared" ca="1" si="60"/>
        <v>1</v>
      </c>
      <c r="AD442" s="1">
        <f ca="1">IF((M442&lt;&gt;Inputs!$D$13),IF($C$4&gt;'Invoice Tracker'!K442+Inputs!$G$25,1,0),0)</f>
        <v>1</v>
      </c>
      <c r="AE442" s="14">
        <v>0</v>
      </c>
      <c r="AF442" s="5">
        <f t="shared" ca="1" si="61"/>
        <v>1</v>
      </c>
      <c r="AG442" s="1">
        <f ca="1">IF((M442&lt;&gt;Inputs!$D$13),IF($C$4&gt;'Invoice Tracker'!K442+Inputs!$G$26,1,0),0)</f>
        <v>1</v>
      </c>
      <c r="AH442" s="14">
        <v>0</v>
      </c>
      <c r="AI442" s="5">
        <f t="shared" ca="1" si="62"/>
        <v>1</v>
      </c>
      <c r="AJ442" s="1">
        <f ca="1">IF((M442&lt;&gt;Inputs!$D$13),IF($C$4&gt;'Invoice Tracker'!K442+Inputs!$G$27,1,0),0)</f>
        <v>1</v>
      </c>
      <c r="AK442" s="14">
        <v>0</v>
      </c>
      <c r="AL442" s="5">
        <f t="shared" ca="1" si="63"/>
        <v>1</v>
      </c>
    </row>
    <row r="443" spans="2:38" x14ac:dyDescent="0.2">
      <c r="B443" s="31" t="s">
        <v>42</v>
      </c>
      <c r="C443" s="32" t="s">
        <v>240</v>
      </c>
      <c r="D443" s="33" t="s">
        <v>42</v>
      </c>
      <c r="E443" s="31" t="s">
        <v>42</v>
      </c>
      <c r="F443" s="31" t="s">
        <v>42</v>
      </c>
      <c r="G443" s="13">
        <v>0</v>
      </c>
      <c r="H443" s="13">
        <v>0</v>
      </c>
      <c r="I443" s="14" t="s">
        <v>7</v>
      </c>
      <c r="J443" s="15"/>
      <c r="K443" s="15"/>
      <c r="L443" s="4" t="str">
        <f>IF(H443&lt;&gt;0,IF(Q443&gt;0,IF($C$4&gt;K443,Inputs!$D$7,Inputs!$D$8),Inputs!$D$9),"-")</f>
        <v>-</v>
      </c>
      <c r="M443" s="4" t="str">
        <f>IF(H443&lt;&gt;0,IF(O443=0,Inputs!$D$11,IF(AND(O443&gt;0,O443&lt;Q443),Inputs!$D$12,Inputs!$D$13)),"-")</f>
        <v>-</v>
      </c>
      <c r="N443" s="14" t="s">
        <v>199</v>
      </c>
      <c r="O443" s="13">
        <v>0</v>
      </c>
      <c r="P443" s="13" t="s">
        <v>42</v>
      </c>
      <c r="Q443" s="2">
        <f t="shared" si="57"/>
        <v>0</v>
      </c>
      <c r="R443" s="6" t="str">
        <f>IF(H443&lt;&gt;0,IF(M443&lt;&gt;Inputs!$D$13,$C$4-J443,"-"),"-")</f>
        <v>-</v>
      </c>
      <c r="S443" s="6" t="str">
        <f ca="1">IF(AND(H443&lt;&gt;0,K443&lt;$C$4),IF(M443&lt;&gt;Inputs!$D$13,$C$4-K443,"-"),"-")</f>
        <v>-</v>
      </c>
      <c r="T443" s="6" t="str">
        <f>IF(M443=Inputs!$D$9,'Invoice Tracker'!P443-'Invoice Tracker'!K443,"-")</f>
        <v>-</v>
      </c>
      <c r="U443" s="5">
        <f ca="1">IF((M443&lt;&gt;Inputs!$D$13),IF($C$4&gt;'Invoice Tracker'!K443+Inputs!$G$22,1,0),0)</f>
        <v>1</v>
      </c>
      <c r="V443" s="14">
        <v>0</v>
      </c>
      <c r="W443" s="5">
        <f t="shared" ca="1" si="58"/>
        <v>1</v>
      </c>
      <c r="X443" s="1">
        <f ca="1">IF((M443&lt;&gt;Inputs!$D$13),IF($C$4&gt;'Invoice Tracker'!K443+Inputs!$G$23,1,0),0)</f>
        <v>1</v>
      </c>
      <c r="Y443" s="14">
        <v>0</v>
      </c>
      <c r="Z443" s="5">
        <f t="shared" ca="1" si="59"/>
        <v>1</v>
      </c>
      <c r="AA443" s="1">
        <f ca="1">IF((M443&lt;&gt;Inputs!$D$13),IF($C$4&gt;'Invoice Tracker'!K443+Inputs!$G$24,1,0),0)</f>
        <v>1</v>
      </c>
      <c r="AB443" s="14">
        <v>0</v>
      </c>
      <c r="AC443" s="5">
        <f t="shared" ca="1" si="60"/>
        <v>1</v>
      </c>
      <c r="AD443" s="1">
        <f ca="1">IF((M443&lt;&gt;Inputs!$D$13),IF($C$4&gt;'Invoice Tracker'!K443+Inputs!$G$25,1,0),0)</f>
        <v>1</v>
      </c>
      <c r="AE443" s="14">
        <v>0</v>
      </c>
      <c r="AF443" s="5">
        <f t="shared" ca="1" si="61"/>
        <v>1</v>
      </c>
      <c r="AG443" s="1">
        <f ca="1">IF((M443&lt;&gt;Inputs!$D$13),IF($C$4&gt;'Invoice Tracker'!K443+Inputs!$G$26,1,0),0)</f>
        <v>1</v>
      </c>
      <c r="AH443" s="14">
        <v>0</v>
      </c>
      <c r="AI443" s="5">
        <f t="shared" ca="1" si="62"/>
        <v>1</v>
      </c>
      <c r="AJ443" s="1">
        <f ca="1">IF((M443&lt;&gt;Inputs!$D$13),IF($C$4&gt;'Invoice Tracker'!K443+Inputs!$G$27,1,0),0)</f>
        <v>1</v>
      </c>
      <c r="AK443" s="14">
        <v>0</v>
      </c>
      <c r="AL443" s="5">
        <f t="shared" ca="1" si="63"/>
        <v>1</v>
      </c>
    </row>
    <row r="444" spans="2:38" x14ac:dyDescent="0.2">
      <c r="B444" s="31" t="s">
        <v>42</v>
      </c>
      <c r="C444" s="32" t="s">
        <v>240</v>
      </c>
      <c r="D444" s="33" t="s">
        <v>42</v>
      </c>
      <c r="E444" s="31" t="s">
        <v>42</v>
      </c>
      <c r="F444" s="31" t="s">
        <v>42</v>
      </c>
      <c r="G444" s="13">
        <v>0</v>
      </c>
      <c r="H444" s="13">
        <v>0</v>
      </c>
      <c r="I444" s="14" t="s">
        <v>7</v>
      </c>
      <c r="J444" s="15"/>
      <c r="K444" s="15"/>
      <c r="L444" s="4" t="str">
        <f>IF(H444&lt;&gt;0,IF(Q444&gt;0,IF($C$4&gt;K444,Inputs!$D$7,Inputs!$D$8),Inputs!$D$9),"-")</f>
        <v>-</v>
      </c>
      <c r="M444" s="4" t="str">
        <f>IF(H444&lt;&gt;0,IF(O444=0,Inputs!$D$11,IF(AND(O444&gt;0,O444&lt;Q444),Inputs!$D$12,Inputs!$D$13)),"-")</f>
        <v>-</v>
      </c>
      <c r="N444" s="14" t="s">
        <v>199</v>
      </c>
      <c r="O444" s="13">
        <v>0</v>
      </c>
      <c r="P444" s="13" t="s">
        <v>42</v>
      </c>
      <c r="Q444" s="2">
        <f t="shared" si="57"/>
        <v>0</v>
      </c>
      <c r="R444" s="6" t="str">
        <f>IF(H444&lt;&gt;0,IF(M444&lt;&gt;Inputs!$D$13,$C$4-J444,"-"),"-")</f>
        <v>-</v>
      </c>
      <c r="S444" s="6" t="str">
        <f ca="1">IF(AND(H444&lt;&gt;0,K444&lt;$C$4),IF(M444&lt;&gt;Inputs!$D$13,$C$4-K444,"-"),"-")</f>
        <v>-</v>
      </c>
      <c r="T444" s="6" t="str">
        <f>IF(M444=Inputs!$D$9,'Invoice Tracker'!P444-'Invoice Tracker'!K444,"-")</f>
        <v>-</v>
      </c>
      <c r="U444" s="5">
        <f ca="1">IF((M444&lt;&gt;Inputs!$D$13),IF($C$4&gt;'Invoice Tracker'!K444+Inputs!$G$22,1,0),0)</f>
        <v>1</v>
      </c>
      <c r="V444" s="14">
        <v>0</v>
      </c>
      <c r="W444" s="5">
        <f t="shared" ca="1" si="58"/>
        <v>1</v>
      </c>
      <c r="X444" s="1">
        <f ca="1">IF((M444&lt;&gt;Inputs!$D$13),IF($C$4&gt;'Invoice Tracker'!K444+Inputs!$G$23,1,0),0)</f>
        <v>1</v>
      </c>
      <c r="Y444" s="14">
        <v>0</v>
      </c>
      <c r="Z444" s="5">
        <f t="shared" ca="1" si="59"/>
        <v>1</v>
      </c>
      <c r="AA444" s="1">
        <f ca="1">IF((M444&lt;&gt;Inputs!$D$13),IF($C$4&gt;'Invoice Tracker'!K444+Inputs!$G$24,1,0),0)</f>
        <v>1</v>
      </c>
      <c r="AB444" s="14">
        <v>0</v>
      </c>
      <c r="AC444" s="5">
        <f t="shared" ca="1" si="60"/>
        <v>1</v>
      </c>
      <c r="AD444" s="1">
        <f ca="1">IF((M444&lt;&gt;Inputs!$D$13),IF($C$4&gt;'Invoice Tracker'!K444+Inputs!$G$25,1,0),0)</f>
        <v>1</v>
      </c>
      <c r="AE444" s="14">
        <v>0</v>
      </c>
      <c r="AF444" s="5">
        <f t="shared" ca="1" si="61"/>
        <v>1</v>
      </c>
      <c r="AG444" s="1">
        <f ca="1">IF((M444&lt;&gt;Inputs!$D$13),IF($C$4&gt;'Invoice Tracker'!K444+Inputs!$G$26,1,0),0)</f>
        <v>1</v>
      </c>
      <c r="AH444" s="14">
        <v>0</v>
      </c>
      <c r="AI444" s="5">
        <f t="shared" ca="1" si="62"/>
        <v>1</v>
      </c>
      <c r="AJ444" s="1">
        <f ca="1">IF((M444&lt;&gt;Inputs!$D$13),IF($C$4&gt;'Invoice Tracker'!K444+Inputs!$G$27,1,0),0)</f>
        <v>1</v>
      </c>
      <c r="AK444" s="14">
        <v>0</v>
      </c>
      <c r="AL444" s="5">
        <f t="shared" ca="1" si="63"/>
        <v>1</v>
      </c>
    </row>
    <row r="445" spans="2:38" x14ac:dyDescent="0.2">
      <c r="B445" s="31" t="s">
        <v>42</v>
      </c>
      <c r="C445" s="32" t="s">
        <v>240</v>
      </c>
      <c r="D445" s="33" t="s">
        <v>42</v>
      </c>
      <c r="E445" s="31" t="s">
        <v>42</v>
      </c>
      <c r="F445" s="31" t="s">
        <v>42</v>
      </c>
      <c r="G445" s="13">
        <v>0</v>
      </c>
      <c r="H445" s="13">
        <v>0</v>
      </c>
      <c r="I445" s="14" t="s">
        <v>7</v>
      </c>
      <c r="J445" s="15"/>
      <c r="K445" s="15"/>
      <c r="L445" s="4" t="str">
        <f>IF(H445&lt;&gt;0,IF(Q445&gt;0,IF($C$4&gt;K445,Inputs!$D$7,Inputs!$D$8),Inputs!$D$9),"-")</f>
        <v>-</v>
      </c>
      <c r="M445" s="4" t="str">
        <f>IF(H445&lt;&gt;0,IF(O445=0,Inputs!$D$11,IF(AND(O445&gt;0,O445&lt;Q445),Inputs!$D$12,Inputs!$D$13)),"-")</f>
        <v>-</v>
      </c>
      <c r="N445" s="14" t="s">
        <v>199</v>
      </c>
      <c r="O445" s="13">
        <v>0</v>
      </c>
      <c r="P445" s="13" t="s">
        <v>42</v>
      </c>
      <c r="Q445" s="2">
        <f t="shared" si="57"/>
        <v>0</v>
      </c>
      <c r="R445" s="6" t="str">
        <f>IF(H445&lt;&gt;0,IF(M445&lt;&gt;Inputs!$D$13,$C$4-J445,"-"),"-")</f>
        <v>-</v>
      </c>
      <c r="S445" s="6" t="str">
        <f ca="1">IF(AND(H445&lt;&gt;0,K445&lt;$C$4),IF(M445&lt;&gt;Inputs!$D$13,$C$4-K445,"-"),"-")</f>
        <v>-</v>
      </c>
      <c r="T445" s="6" t="str">
        <f>IF(M445=Inputs!$D$9,'Invoice Tracker'!P445-'Invoice Tracker'!K445,"-")</f>
        <v>-</v>
      </c>
      <c r="U445" s="5">
        <f ca="1">IF((M445&lt;&gt;Inputs!$D$13),IF($C$4&gt;'Invoice Tracker'!K445+Inputs!$G$22,1,0),0)</f>
        <v>1</v>
      </c>
      <c r="V445" s="14">
        <v>0</v>
      </c>
      <c r="W445" s="5">
        <f t="shared" ca="1" si="58"/>
        <v>1</v>
      </c>
      <c r="X445" s="1">
        <f ca="1">IF((M445&lt;&gt;Inputs!$D$13),IF($C$4&gt;'Invoice Tracker'!K445+Inputs!$G$23,1,0),0)</f>
        <v>1</v>
      </c>
      <c r="Y445" s="14">
        <v>0</v>
      </c>
      <c r="Z445" s="5">
        <f t="shared" ca="1" si="59"/>
        <v>1</v>
      </c>
      <c r="AA445" s="1">
        <f ca="1">IF((M445&lt;&gt;Inputs!$D$13),IF($C$4&gt;'Invoice Tracker'!K445+Inputs!$G$24,1,0),0)</f>
        <v>1</v>
      </c>
      <c r="AB445" s="14">
        <v>0</v>
      </c>
      <c r="AC445" s="5">
        <f t="shared" ca="1" si="60"/>
        <v>1</v>
      </c>
      <c r="AD445" s="1">
        <f ca="1">IF((M445&lt;&gt;Inputs!$D$13),IF($C$4&gt;'Invoice Tracker'!K445+Inputs!$G$25,1,0),0)</f>
        <v>1</v>
      </c>
      <c r="AE445" s="14">
        <v>0</v>
      </c>
      <c r="AF445" s="5">
        <f t="shared" ca="1" si="61"/>
        <v>1</v>
      </c>
      <c r="AG445" s="1">
        <f ca="1">IF((M445&lt;&gt;Inputs!$D$13),IF($C$4&gt;'Invoice Tracker'!K445+Inputs!$G$26,1,0),0)</f>
        <v>1</v>
      </c>
      <c r="AH445" s="14">
        <v>0</v>
      </c>
      <c r="AI445" s="5">
        <f t="shared" ca="1" si="62"/>
        <v>1</v>
      </c>
      <c r="AJ445" s="1">
        <f ca="1">IF((M445&lt;&gt;Inputs!$D$13),IF($C$4&gt;'Invoice Tracker'!K445+Inputs!$G$27,1,0),0)</f>
        <v>1</v>
      </c>
      <c r="AK445" s="14">
        <v>0</v>
      </c>
      <c r="AL445" s="5">
        <f t="shared" ca="1" si="63"/>
        <v>1</v>
      </c>
    </row>
    <row r="446" spans="2:38" x14ac:dyDescent="0.2">
      <c r="B446" s="31" t="s">
        <v>42</v>
      </c>
      <c r="C446" s="32" t="s">
        <v>240</v>
      </c>
      <c r="D446" s="33" t="s">
        <v>42</v>
      </c>
      <c r="E446" s="31" t="s">
        <v>42</v>
      </c>
      <c r="F446" s="31" t="s">
        <v>42</v>
      </c>
      <c r="G446" s="13">
        <v>0</v>
      </c>
      <c r="H446" s="13">
        <v>0</v>
      </c>
      <c r="I446" s="14" t="s">
        <v>7</v>
      </c>
      <c r="J446" s="15"/>
      <c r="K446" s="15"/>
      <c r="L446" s="4" t="str">
        <f>IF(H446&lt;&gt;0,IF(Q446&gt;0,IF($C$4&gt;K446,Inputs!$D$7,Inputs!$D$8),Inputs!$D$9),"-")</f>
        <v>-</v>
      </c>
      <c r="M446" s="4" t="str">
        <f>IF(H446&lt;&gt;0,IF(O446=0,Inputs!$D$11,IF(AND(O446&gt;0,O446&lt;Q446),Inputs!$D$12,Inputs!$D$13)),"-")</f>
        <v>-</v>
      </c>
      <c r="N446" s="14" t="s">
        <v>199</v>
      </c>
      <c r="O446" s="13">
        <v>0</v>
      </c>
      <c r="P446" s="13" t="s">
        <v>42</v>
      </c>
      <c r="Q446" s="2">
        <f t="shared" si="57"/>
        <v>0</v>
      </c>
      <c r="R446" s="6" t="str">
        <f>IF(H446&lt;&gt;0,IF(M446&lt;&gt;Inputs!$D$13,$C$4-J446,"-"),"-")</f>
        <v>-</v>
      </c>
      <c r="S446" s="6" t="str">
        <f ca="1">IF(AND(H446&lt;&gt;0,K446&lt;$C$4),IF(M446&lt;&gt;Inputs!$D$13,$C$4-K446,"-"),"-")</f>
        <v>-</v>
      </c>
      <c r="T446" s="6" t="str">
        <f>IF(M446=Inputs!$D$9,'Invoice Tracker'!P446-'Invoice Tracker'!K446,"-")</f>
        <v>-</v>
      </c>
      <c r="U446" s="5">
        <f ca="1">IF((M446&lt;&gt;Inputs!$D$13),IF($C$4&gt;'Invoice Tracker'!K446+Inputs!$G$22,1,0),0)</f>
        <v>1</v>
      </c>
      <c r="V446" s="14">
        <v>0</v>
      </c>
      <c r="W446" s="5">
        <f t="shared" ca="1" si="58"/>
        <v>1</v>
      </c>
      <c r="X446" s="1">
        <f ca="1">IF((M446&lt;&gt;Inputs!$D$13),IF($C$4&gt;'Invoice Tracker'!K446+Inputs!$G$23,1,0),0)</f>
        <v>1</v>
      </c>
      <c r="Y446" s="14">
        <v>0</v>
      </c>
      <c r="Z446" s="5">
        <f t="shared" ca="1" si="59"/>
        <v>1</v>
      </c>
      <c r="AA446" s="1">
        <f ca="1">IF((M446&lt;&gt;Inputs!$D$13),IF($C$4&gt;'Invoice Tracker'!K446+Inputs!$G$24,1,0),0)</f>
        <v>1</v>
      </c>
      <c r="AB446" s="14">
        <v>0</v>
      </c>
      <c r="AC446" s="5">
        <f t="shared" ca="1" si="60"/>
        <v>1</v>
      </c>
      <c r="AD446" s="1">
        <f ca="1">IF((M446&lt;&gt;Inputs!$D$13),IF($C$4&gt;'Invoice Tracker'!K446+Inputs!$G$25,1,0),0)</f>
        <v>1</v>
      </c>
      <c r="AE446" s="14">
        <v>0</v>
      </c>
      <c r="AF446" s="5">
        <f t="shared" ca="1" si="61"/>
        <v>1</v>
      </c>
      <c r="AG446" s="1">
        <f ca="1">IF((M446&lt;&gt;Inputs!$D$13),IF($C$4&gt;'Invoice Tracker'!K446+Inputs!$G$26,1,0),0)</f>
        <v>1</v>
      </c>
      <c r="AH446" s="14">
        <v>0</v>
      </c>
      <c r="AI446" s="5">
        <f t="shared" ca="1" si="62"/>
        <v>1</v>
      </c>
      <c r="AJ446" s="1">
        <f ca="1">IF((M446&lt;&gt;Inputs!$D$13),IF($C$4&gt;'Invoice Tracker'!K446+Inputs!$G$27,1,0),0)</f>
        <v>1</v>
      </c>
      <c r="AK446" s="14">
        <v>0</v>
      </c>
      <c r="AL446" s="5">
        <f t="shared" ca="1" si="63"/>
        <v>1</v>
      </c>
    </row>
    <row r="447" spans="2:38" x14ac:dyDescent="0.2">
      <c r="B447" s="31" t="s">
        <v>42</v>
      </c>
      <c r="C447" s="32" t="s">
        <v>240</v>
      </c>
      <c r="D447" s="33" t="s">
        <v>42</v>
      </c>
      <c r="E447" s="31" t="s">
        <v>42</v>
      </c>
      <c r="F447" s="31" t="s">
        <v>42</v>
      </c>
      <c r="G447" s="13">
        <v>0</v>
      </c>
      <c r="H447" s="13">
        <v>0</v>
      </c>
      <c r="I447" s="14" t="s">
        <v>7</v>
      </c>
      <c r="J447" s="15"/>
      <c r="K447" s="15"/>
      <c r="L447" s="4" t="str">
        <f>IF(H447&lt;&gt;0,IF(Q447&gt;0,IF($C$4&gt;K447,Inputs!$D$7,Inputs!$D$8),Inputs!$D$9),"-")</f>
        <v>-</v>
      </c>
      <c r="M447" s="4" t="str">
        <f>IF(H447&lt;&gt;0,IF(O447=0,Inputs!$D$11,IF(AND(O447&gt;0,O447&lt;Q447),Inputs!$D$12,Inputs!$D$13)),"-")</f>
        <v>-</v>
      </c>
      <c r="N447" s="14" t="s">
        <v>199</v>
      </c>
      <c r="O447" s="13">
        <v>0</v>
      </c>
      <c r="P447" s="13" t="s">
        <v>42</v>
      </c>
      <c r="Q447" s="2">
        <f t="shared" si="57"/>
        <v>0</v>
      </c>
      <c r="R447" s="6" t="str">
        <f>IF(H447&lt;&gt;0,IF(M447&lt;&gt;Inputs!$D$13,$C$4-J447,"-"),"-")</f>
        <v>-</v>
      </c>
      <c r="S447" s="6" t="str">
        <f ca="1">IF(AND(H447&lt;&gt;0,K447&lt;$C$4),IF(M447&lt;&gt;Inputs!$D$13,$C$4-K447,"-"),"-")</f>
        <v>-</v>
      </c>
      <c r="T447" s="6" t="str">
        <f>IF(M447=Inputs!$D$9,'Invoice Tracker'!P447-'Invoice Tracker'!K447,"-")</f>
        <v>-</v>
      </c>
      <c r="U447" s="5">
        <f ca="1">IF((M447&lt;&gt;Inputs!$D$13),IF($C$4&gt;'Invoice Tracker'!K447+Inputs!$G$22,1,0),0)</f>
        <v>1</v>
      </c>
      <c r="V447" s="14">
        <v>0</v>
      </c>
      <c r="W447" s="5">
        <f t="shared" ca="1" si="58"/>
        <v>1</v>
      </c>
      <c r="X447" s="1">
        <f ca="1">IF((M447&lt;&gt;Inputs!$D$13),IF($C$4&gt;'Invoice Tracker'!K447+Inputs!$G$23,1,0),0)</f>
        <v>1</v>
      </c>
      <c r="Y447" s="14">
        <v>0</v>
      </c>
      <c r="Z447" s="5">
        <f t="shared" ca="1" si="59"/>
        <v>1</v>
      </c>
      <c r="AA447" s="1">
        <f ca="1">IF((M447&lt;&gt;Inputs!$D$13),IF($C$4&gt;'Invoice Tracker'!K447+Inputs!$G$24,1,0),0)</f>
        <v>1</v>
      </c>
      <c r="AB447" s="14">
        <v>0</v>
      </c>
      <c r="AC447" s="5">
        <f t="shared" ca="1" si="60"/>
        <v>1</v>
      </c>
      <c r="AD447" s="1">
        <f ca="1">IF((M447&lt;&gt;Inputs!$D$13),IF($C$4&gt;'Invoice Tracker'!K447+Inputs!$G$25,1,0),0)</f>
        <v>1</v>
      </c>
      <c r="AE447" s="14">
        <v>0</v>
      </c>
      <c r="AF447" s="5">
        <f t="shared" ca="1" si="61"/>
        <v>1</v>
      </c>
      <c r="AG447" s="1">
        <f ca="1">IF((M447&lt;&gt;Inputs!$D$13),IF($C$4&gt;'Invoice Tracker'!K447+Inputs!$G$26,1,0),0)</f>
        <v>1</v>
      </c>
      <c r="AH447" s="14">
        <v>0</v>
      </c>
      <c r="AI447" s="5">
        <f t="shared" ca="1" si="62"/>
        <v>1</v>
      </c>
      <c r="AJ447" s="1">
        <f ca="1">IF((M447&lt;&gt;Inputs!$D$13),IF($C$4&gt;'Invoice Tracker'!K447+Inputs!$G$27,1,0),0)</f>
        <v>1</v>
      </c>
      <c r="AK447" s="14">
        <v>0</v>
      </c>
      <c r="AL447" s="5">
        <f t="shared" ca="1" si="63"/>
        <v>1</v>
      </c>
    </row>
    <row r="448" spans="2:38" x14ac:dyDescent="0.2">
      <c r="B448" s="31" t="s">
        <v>42</v>
      </c>
      <c r="C448" s="32" t="s">
        <v>240</v>
      </c>
      <c r="D448" s="33" t="s">
        <v>42</v>
      </c>
      <c r="E448" s="31" t="s">
        <v>42</v>
      </c>
      <c r="F448" s="31" t="s">
        <v>42</v>
      </c>
      <c r="G448" s="13">
        <v>0</v>
      </c>
      <c r="H448" s="13">
        <v>0</v>
      </c>
      <c r="I448" s="14" t="s">
        <v>7</v>
      </c>
      <c r="J448" s="15"/>
      <c r="K448" s="15"/>
      <c r="L448" s="4" t="str">
        <f>IF(H448&lt;&gt;0,IF(Q448&gt;0,IF($C$4&gt;K448,Inputs!$D$7,Inputs!$D$8),Inputs!$D$9),"-")</f>
        <v>-</v>
      </c>
      <c r="M448" s="4" t="str">
        <f>IF(H448&lt;&gt;0,IF(O448=0,Inputs!$D$11,IF(AND(O448&gt;0,O448&lt;Q448),Inputs!$D$12,Inputs!$D$13)),"-")</f>
        <v>-</v>
      </c>
      <c r="N448" s="14" t="s">
        <v>199</v>
      </c>
      <c r="O448" s="13">
        <v>0</v>
      </c>
      <c r="P448" s="13" t="s">
        <v>42</v>
      </c>
      <c r="Q448" s="2">
        <f t="shared" si="57"/>
        <v>0</v>
      </c>
      <c r="R448" s="6" t="str">
        <f>IF(H448&lt;&gt;0,IF(M448&lt;&gt;Inputs!$D$13,$C$4-J448,"-"),"-")</f>
        <v>-</v>
      </c>
      <c r="S448" s="6" t="str">
        <f ca="1">IF(AND(H448&lt;&gt;0,K448&lt;$C$4),IF(M448&lt;&gt;Inputs!$D$13,$C$4-K448,"-"),"-")</f>
        <v>-</v>
      </c>
      <c r="T448" s="6" t="str">
        <f>IF(M448=Inputs!$D$9,'Invoice Tracker'!P448-'Invoice Tracker'!K448,"-")</f>
        <v>-</v>
      </c>
      <c r="U448" s="5">
        <f ca="1">IF((M448&lt;&gt;Inputs!$D$13),IF($C$4&gt;'Invoice Tracker'!K448+Inputs!$G$22,1,0),0)</f>
        <v>1</v>
      </c>
      <c r="V448" s="14">
        <v>0</v>
      </c>
      <c r="W448" s="5">
        <f t="shared" ca="1" si="58"/>
        <v>1</v>
      </c>
      <c r="X448" s="1">
        <f ca="1">IF((M448&lt;&gt;Inputs!$D$13),IF($C$4&gt;'Invoice Tracker'!K448+Inputs!$G$23,1,0),0)</f>
        <v>1</v>
      </c>
      <c r="Y448" s="14">
        <v>0</v>
      </c>
      <c r="Z448" s="5">
        <f t="shared" ca="1" si="59"/>
        <v>1</v>
      </c>
      <c r="AA448" s="1">
        <f ca="1">IF((M448&lt;&gt;Inputs!$D$13),IF($C$4&gt;'Invoice Tracker'!K448+Inputs!$G$24,1,0),0)</f>
        <v>1</v>
      </c>
      <c r="AB448" s="14">
        <v>0</v>
      </c>
      <c r="AC448" s="5">
        <f t="shared" ca="1" si="60"/>
        <v>1</v>
      </c>
      <c r="AD448" s="1">
        <f ca="1">IF((M448&lt;&gt;Inputs!$D$13),IF($C$4&gt;'Invoice Tracker'!K448+Inputs!$G$25,1,0),0)</f>
        <v>1</v>
      </c>
      <c r="AE448" s="14">
        <v>0</v>
      </c>
      <c r="AF448" s="5">
        <f t="shared" ca="1" si="61"/>
        <v>1</v>
      </c>
      <c r="AG448" s="1">
        <f ca="1">IF((M448&lt;&gt;Inputs!$D$13),IF($C$4&gt;'Invoice Tracker'!K448+Inputs!$G$26,1,0),0)</f>
        <v>1</v>
      </c>
      <c r="AH448" s="14">
        <v>0</v>
      </c>
      <c r="AI448" s="5">
        <f t="shared" ca="1" si="62"/>
        <v>1</v>
      </c>
      <c r="AJ448" s="1">
        <f ca="1">IF((M448&lt;&gt;Inputs!$D$13),IF($C$4&gt;'Invoice Tracker'!K448+Inputs!$G$27,1,0),0)</f>
        <v>1</v>
      </c>
      <c r="AK448" s="14">
        <v>0</v>
      </c>
      <c r="AL448" s="5">
        <f t="shared" ca="1" si="63"/>
        <v>1</v>
      </c>
    </row>
    <row r="449" spans="2:38" x14ac:dyDescent="0.2">
      <c r="B449" s="31" t="s">
        <v>42</v>
      </c>
      <c r="C449" s="32" t="s">
        <v>240</v>
      </c>
      <c r="D449" s="33" t="s">
        <v>42</v>
      </c>
      <c r="E449" s="31" t="s">
        <v>42</v>
      </c>
      <c r="F449" s="31" t="s">
        <v>42</v>
      </c>
      <c r="G449" s="13">
        <v>0</v>
      </c>
      <c r="H449" s="13">
        <v>0</v>
      </c>
      <c r="I449" s="14" t="s">
        <v>7</v>
      </c>
      <c r="J449" s="15"/>
      <c r="K449" s="15"/>
      <c r="L449" s="4" t="str">
        <f>IF(H449&lt;&gt;0,IF(Q449&gt;0,IF($C$4&gt;K449,Inputs!$D$7,Inputs!$D$8),Inputs!$D$9),"-")</f>
        <v>-</v>
      </c>
      <c r="M449" s="4" t="str">
        <f>IF(H449&lt;&gt;0,IF(O449=0,Inputs!$D$11,IF(AND(O449&gt;0,O449&lt;Q449),Inputs!$D$12,Inputs!$D$13)),"-")</f>
        <v>-</v>
      </c>
      <c r="N449" s="14" t="s">
        <v>199</v>
      </c>
      <c r="O449" s="13">
        <v>0</v>
      </c>
      <c r="P449" s="13" t="s">
        <v>42</v>
      </c>
      <c r="Q449" s="2">
        <f t="shared" si="57"/>
        <v>0</v>
      </c>
      <c r="R449" s="6" t="str">
        <f>IF(H449&lt;&gt;0,IF(M449&lt;&gt;Inputs!$D$13,$C$4-J449,"-"),"-")</f>
        <v>-</v>
      </c>
      <c r="S449" s="6" t="str">
        <f ca="1">IF(AND(H449&lt;&gt;0,K449&lt;$C$4),IF(M449&lt;&gt;Inputs!$D$13,$C$4-K449,"-"),"-")</f>
        <v>-</v>
      </c>
      <c r="T449" s="6" t="str">
        <f>IF(M449=Inputs!$D$9,'Invoice Tracker'!P449-'Invoice Tracker'!K449,"-")</f>
        <v>-</v>
      </c>
      <c r="U449" s="5">
        <f ca="1">IF((M449&lt;&gt;Inputs!$D$13),IF($C$4&gt;'Invoice Tracker'!K449+Inputs!$G$22,1,0),0)</f>
        <v>1</v>
      </c>
      <c r="V449" s="14">
        <v>0</v>
      </c>
      <c r="W449" s="5">
        <f t="shared" ca="1" si="58"/>
        <v>1</v>
      </c>
      <c r="X449" s="1">
        <f ca="1">IF((M449&lt;&gt;Inputs!$D$13),IF($C$4&gt;'Invoice Tracker'!K449+Inputs!$G$23,1,0),0)</f>
        <v>1</v>
      </c>
      <c r="Y449" s="14">
        <v>0</v>
      </c>
      <c r="Z449" s="5">
        <f t="shared" ca="1" si="59"/>
        <v>1</v>
      </c>
      <c r="AA449" s="1">
        <f ca="1">IF((M449&lt;&gt;Inputs!$D$13),IF($C$4&gt;'Invoice Tracker'!K449+Inputs!$G$24,1,0),0)</f>
        <v>1</v>
      </c>
      <c r="AB449" s="14">
        <v>0</v>
      </c>
      <c r="AC449" s="5">
        <f t="shared" ca="1" si="60"/>
        <v>1</v>
      </c>
      <c r="AD449" s="1">
        <f ca="1">IF((M449&lt;&gt;Inputs!$D$13),IF($C$4&gt;'Invoice Tracker'!K449+Inputs!$G$25,1,0),0)</f>
        <v>1</v>
      </c>
      <c r="AE449" s="14">
        <v>0</v>
      </c>
      <c r="AF449" s="5">
        <f t="shared" ca="1" si="61"/>
        <v>1</v>
      </c>
      <c r="AG449" s="1">
        <f ca="1">IF((M449&lt;&gt;Inputs!$D$13),IF($C$4&gt;'Invoice Tracker'!K449+Inputs!$G$26,1,0),0)</f>
        <v>1</v>
      </c>
      <c r="AH449" s="14">
        <v>0</v>
      </c>
      <c r="AI449" s="5">
        <f t="shared" ca="1" si="62"/>
        <v>1</v>
      </c>
      <c r="AJ449" s="1">
        <f ca="1">IF((M449&lt;&gt;Inputs!$D$13),IF($C$4&gt;'Invoice Tracker'!K449+Inputs!$G$27,1,0),0)</f>
        <v>1</v>
      </c>
      <c r="AK449" s="14">
        <v>0</v>
      </c>
      <c r="AL449" s="5">
        <f t="shared" ca="1" si="63"/>
        <v>1</v>
      </c>
    </row>
    <row r="450" spans="2:38" x14ac:dyDescent="0.2">
      <c r="B450" s="31" t="s">
        <v>42</v>
      </c>
      <c r="C450" s="32" t="s">
        <v>240</v>
      </c>
      <c r="D450" s="33" t="s">
        <v>42</v>
      </c>
      <c r="E450" s="31" t="s">
        <v>42</v>
      </c>
      <c r="F450" s="31" t="s">
        <v>42</v>
      </c>
      <c r="G450" s="13">
        <v>0</v>
      </c>
      <c r="H450" s="13">
        <v>0</v>
      </c>
      <c r="I450" s="14" t="s">
        <v>7</v>
      </c>
      <c r="J450" s="15"/>
      <c r="K450" s="15"/>
      <c r="L450" s="4" t="str">
        <f>IF(H450&lt;&gt;0,IF(Q450&gt;0,IF($C$4&gt;K450,Inputs!$D$7,Inputs!$D$8),Inputs!$D$9),"-")</f>
        <v>-</v>
      </c>
      <c r="M450" s="4" t="str">
        <f>IF(H450&lt;&gt;0,IF(O450=0,Inputs!$D$11,IF(AND(O450&gt;0,O450&lt;Q450),Inputs!$D$12,Inputs!$D$13)),"-")</f>
        <v>-</v>
      </c>
      <c r="N450" s="14" t="s">
        <v>199</v>
      </c>
      <c r="O450" s="13">
        <v>0</v>
      </c>
      <c r="P450" s="13" t="s">
        <v>42</v>
      </c>
      <c r="Q450" s="2">
        <f t="shared" si="57"/>
        <v>0</v>
      </c>
      <c r="R450" s="6" t="str">
        <f>IF(H450&lt;&gt;0,IF(M450&lt;&gt;Inputs!$D$13,$C$4-J450,"-"),"-")</f>
        <v>-</v>
      </c>
      <c r="S450" s="6" t="str">
        <f ca="1">IF(AND(H450&lt;&gt;0,K450&lt;$C$4),IF(M450&lt;&gt;Inputs!$D$13,$C$4-K450,"-"),"-")</f>
        <v>-</v>
      </c>
      <c r="T450" s="6" t="str">
        <f>IF(M450=Inputs!$D$9,'Invoice Tracker'!P450-'Invoice Tracker'!K450,"-")</f>
        <v>-</v>
      </c>
      <c r="U450" s="5">
        <f ca="1">IF((M450&lt;&gt;Inputs!$D$13),IF($C$4&gt;'Invoice Tracker'!K450+Inputs!$G$22,1,0),0)</f>
        <v>1</v>
      </c>
      <c r="V450" s="14">
        <v>0</v>
      </c>
      <c r="W450" s="5">
        <f t="shared" ca="1" si="58"/>
        <v>1</v>
      </c>
      <c r="X450" s="1">
        <f ca="1">IF((M450&lt;&gt;Inputs!$D$13),IF($C$4&gt;'Invoice Tracker'!K450+Inputs!$G$23,1,0),0)</f>
        <v>1</v>
      </c>
      <c r="Y450" s="14">
        <v>0</v>
      </c>
      <c r="Z450" s="5">
        <f t="shared" ca="1" si="59"/>
        <v>1</v>
      </c>
      <c r="AA450" s="1">
        <f ca="1">IF((M450&lt;&gt;Inputs!$D$13),IF($C$4&gt;'Invoice Tracker'!K450+Inputs!$G$24,1,0),0)</f>
        <v>1</v>
      </c>
      <c r="AB450" s="14">
        <v>0</v>
      </c>
      <c r="AC450" s="5">
        <f t="shared" ca="1" si="60"/>
        <v>1</v>
      </c>
      <c r="AD450" s="1">
        <f ca="1">IF((M450&lt;&gt;Inputs!$D$13),IF($C$4&gt;'Invoice Tracker'!K450+Inputs!$G$25,1,0),0)</f>
        <v>1</v>
      </c>
      <c r="AE450" s="14">
        <v>0</v>
      </c>
      <c r="AF450" s="5">
        <f t="shared" ca="1" si="61"/>
        <v>1</v>
      </c>
      <c r="AG450" s="1">
        <f ca="1">IF((M450&lt;&gt;Inputs!$D$13),IF($C$4&gt;'Invoice Tracker'!K450+Inputs!$G$26,1,0),0)</f>
        <v>1</v>
      </c>
      <c r="AH450" s="14">
        <v>0</v>
      </c>
      <c r="AI450" s="5">
        <f t="shared" ca="1" si="62"/>
        <v>1</v>
      </c>
      <c r="AJ450" s="1">
        <f ca="1">IF((M450&lt;&gt;Inputs!$D$13),IF($C$4&gt;'Invoice Tracker'!K450+Inputs!$G$27,1,0),0)</f>
        <v>1</v>
      </c>
      <c r="AK450" s="14">
        <v>0</v>
      </c>
      <c r="AL450" s="5">
        <f t="shared" ca="1" si="63"/>
        <v>1</v>
      </c>
    </row>
    <row r="451" spans="2:38" x14ac:dyDescent="0.2">
      <c r="B451" s="31" t="s">
        <v>42</v>
      </c>
      <c r="C451" s="32" t="s">
        <v>240</v>
      </c>
      <c r="D451" s="33" t="s">
        <v>42</v>
      </c>
      <c r="E451" s="31" t="s">
        <v>42</v>
      </c>
      <c r="F451" s="31" t="s">
        <v>42</v>
      </c>
      <c r="G451" s="13">
        <v>0</v>
      </c>
      <c r="H451" s="13">
        <v>0</v>
      </c>
      <c r="I451" s="14" t="s">
        <v>7</v>
      </c>
      <c r="J451" s="15"/>
      <c r="K451" s="15"/>
      <c r="L451" s="4" t="str">
        <f>IF(H451&lt;&gt;0,IF(Q451&gt;0,IF($C$4&gt;K451,Inputs!$D$7,Inputs!$D$8),Inputs!$D$9),"-")</f>
        <v>-</v>
      </c>
      <c r="M451" s="4" t="str">
        <f>IF(H451&lt;&gt;0,IF(O451=0,Inputs!$D$11,IF(AND(O451&gt;0,O451&lt;Q451),Inputs!$D$12,Inputs!$D$13)),"-")</f>
        <v>-</v>
      </c>
      <c r="N451" s="14" t="s">
        <v>199</v>
      </c>
      <c r="O451" s="13">
        <v>0</v>
      </c>
      <c r="P451" s="13" t="s">
        <v>42</v>
      </c>
      <c r="Q451" s="2">
        <f t="shared" si="57"/>
        <v>0</v>
      </c>
      <c r="R451" s="6" t="str">
        <f>IF(H451&lt;&gt;0,IF(M451&lt;&gt;Inputs!$D$13,$C$4-J451,"-"),"-")</f>
        <v>-</v>
      </c>
      <c r="S451" s="6" t="str">
        <f ca="1">IF(AND(H451&lt;&gt;0,K451&lt;$C$4),IF(M451&lt;&gt;Inputs!$D$13,$C$4-K451,"-"),"-")</f>
        <v>-</v>
      </c>
      <c r="T451" s="6" t="str">
        <f>IF(M451=Inputs!$D$9,'Invoice Tracker'!P451-'Invoice Tracker'!K451,"-")</f>
        <v>-</v>
      </c>
      <c r="U451" s="5">
        <f ca="1">IF((M451&lt;&gt;Inputs!$D$13),IF($C$4&gt;'Invoice Tracker'!K451+Inputs!$G$22,1,0),0)</f>
        <v>1</v>
      </c>
      <c r="V451" s="14">
        <v>0</v>
      </c>
      <c r="W451" s="5">
        <f t="shared" ca="1" si="58"/>
        <v>1</v>
      </c>
      <c r="X451" s="1">
        <f ca="1">IF((M451&lt;&gt;Inputs!$D$13),IF($C$4&gt;'Invoice Tracker'!K451+Inputs!$G$23,1,0),0)</f>
        <v>1</v>
      </c>
      <c r="Y451" s="14">
        <v>0</v>
      </c>
      <c r="Z451" s="5">
        <f t="shared" ca="1" si="59"/>
        <v>1</v>
      </c>
      <c r="AA451" s="1">
        <f ca="1">IF((M451&lt;&gt;Inputs!$D$13),IF($C$4&gt;'Invoice Tracker'!K451+Inputs!$G$24,1,0),0)</f>
        <v>1</v>
      </c>
      <c r="AB451" s="14">
        <v>0</v>
      </c>
      <c r="AC451" s="5">
        <f t="shared" ca="1" si="60"/>
        <v>1</v>
      </c>
      <c r="AD451" s="1">
        <f ca="1">IF((M451&lt;&gt;Inputs!$D$13),IF($C$4&gt;'Invoice Tracker'!K451+Inputs!$G$25,1,0),0)</f>
        <v>1</v>
      </c>
      <c r="AE451" s="14">
        <v>0</v>
      </c>
      <c r="AF451" s="5">
        <f t="shared" ca="1" si="61"/>
        <v>1</v>
      </c>
      <c r="AG451" s="1">
        <f ca="1">IF((M451&lt;&gt;Inputs!$D$13),IF($C$4&gt;'Invoice Tracker'!K451+Inputs!$G$26,1,0),0)</f>
        <v>1</v>
      </c>
      <c r="AH451" s="14">
        <v>0</v>
      </c>
      <c r="AI451" s="5">
        <f t="shared" ca="1" si="62"/>
        <v>1</v>
      </c>
      <c r="AJ451" s="1">
        <f ca="1">IF((M451&lt;&gt;Inputs!$D$13),IF($C$4&gt;'Invoice Tracker'!K451+Inputs!$G$27,1,0),0)</f>
        <v>1</v>
      </c>
      <c r="AK451" s="14">
        <v>0</v>
      </c>
      <c r="AL451" s="5">
        <f t="shared" ca="1" si="63"/>
        <v>1</v>
      </c>
    </row>
    <row r="452" spans="2:38" x14ac:dyDescent="0.2">
      <c r="B452" s="31" t="s">
        <v>42</v>
      </c>
      <c r="C452" s="32" t="s">
        <v>240</v>
      </c>
      <c r="D452" s="33" t="s">
        <v>42</v>
      </c>
      <c r="E452" s="31" t="s">
        <v>42</v>
      </c>
      <c r="F452" s="31" t="s">
        <v>42</v>
      </c>
      <c r="G452" s="13">
        <v>0</v>
      </c>
      <c r="H452" s="13">
        <v>0</v>
      </c>
      <c r="I452" s="14" t="s">
        <v>7</v>
      </c>
      <c r="J452" s="15"/>
      <c r="K452" s="15"/>
      <c r="L452" s="4" t="str">
        <f>IF(H452&lt;&gt;0,IF(Q452&gt;0,IF($C$4&gt;K452,Inputs!$D$7,Inputs!$D$8),Inputs!$D$9),"-")</f>
        <v>-</v>
      </c>
      <c r="M452" s="4" t="str">
        <f>IF(H452&lt;&gt;0,IF(O452=0,Inputs!$D$11,IF(AND(O452&gt;0,O452&lt;Q452),Inputs!$D$12,Inputs!$D$13)),"-")</f>
        <v>-</v>
      </c>
      <c r="N452" s="14" t="s">
        <v>199</v>
      </c>
      <c r="O452" s="13">
        <v>0</v>
      </c>
      <c r="P452" s="13" t="s">
        <v>42</v>
      </c>
      <c r="Q452" s="2">
        <f t="shared" si="57"/>
        <v>0</v>
      </c>
      <c r="R452" s="6" t="str">
        <f>IF(H452&lt;&gt;0,IF(M452&lt;&gt;Inputs!$D$13,$C$4-J452,"-"),"-")</f>
        <v>-</v>
      </c>
      <c r="S452" s="6" t="str">
        <f ca="1">IF(AND(H452&lt;&gt;0,K452&lt;$C$4),IF(M452&lt;&gt;Inputs!$D$13,$C$4-K452,"-"),"-")</f>
        <v>-</v>
      </c>
      <c r="T452" s="6" t="str">
        <f>IF(M452=Inputs!$D$9,'Invoice Tracker'!P452-'Invoice Tracker'!K452,"-")</f>
        <v>-</v>
      </c>
      <c r="U452" s="5">
        <f ca="1">IF((M452&lt;&gt;Inputs!$D$13),IF($C$4&gt;'Invoice Tracker'!K452+Inputs!$G$22,1,0),0)</f>
        <v>1</v>
      </c>
      <c r="V452" s="14">
        <v>0</v>
      </c>
      <c r="W452" s="5">
        <f t="shared" ca="1" si="58"/>
        <v>1</v>
      </c>
      <c r="X452" s="1">
        <f ca="1">IF((M452&lt;&gt;Inputs!$D$13),IF($C$4&gt;'Invoice Tracker'!K452+Inputs!$G$23,1,0),0)</f>
        <v>1</v>
      </c>
      <c r="Y452" s="14">
        <v>0</v>
      </c>
      <c r="Z452" s="5">
        <f t="shared" ca="1" si="59"/>
        <v>1</v>
      </c>
      <c r="AA452" s="1">
        <f ca="1">IF((M452&lt;&gt;Inputs!$D$13),IF($C$4&gt;'Invoice Tracker'!K452+Inputs!$G$24,1,0),0)</f>
        <v>1</v>
      </c>
      <c r="AB452" s="14">
        <v>0</v>
      </c>
      <c r="AC452" s="5">
        <f t="shared" ca="1" si="60"/>
        <v>1</v>
      </c>
      <c r="AD452" s="1">
        <f ca="1">IF((M452&lt;&gt;Inputs!$D$13),IF($C$4&gt;'Invoice Tracker'!K452+Inputs!$G$25,1,0),0)</f>
        <v>1</v>
      </c>
      <c r="AE452" s="14">
        <v>0</v>
      </c>
      <c r="AF452" s="5">
        <f t="shared" ca="1" si="61"/>
        <v>1</v>
      </c>
      <c r="AG452" s="1">
        <f ca="1">IF((M452&lt;&gt;Inputs!$D$13),IF($C$4&gt;'Invoice Tracker'!K452+Inputs!$G$26,1,0),0)</f>
        <v>1</v>
      </c>
      <c r="AH452" s="14">
        <v>0</v>
      </c>
      <c r="AI452" s="5">
        <f t="shared" ca="1" si="62"/>
        <v>1</v>
      </c>
      <c r="AJ452" s="1">
        <f ca="1">IF((M452&lt;&gt;Inputs!$D$13),IF($C$4&gt;'Invoice Tracker'!K452+Inputs!$G$27,1,0),0)</f>
        <v>1</v>
      </c>
      <c r="AK452" s="14">
        <v>0</v>
      </c>
      <c r="AL452" s="5">
        <f t="shared" ca="1" si="63"/>
        <v>1</v>
      </c>
    </row>
    <row r="453" spans="2:38" x14ac:dyDescent="0.2">
      <c r="B453" s="31" t="s">
        <v>42</v>
      </c>
      <c r="C453" s="32" t="s">
        <v>240</v>
      </c>
      <c r="D453" s="33" t="s">
        <v>42</v>
      </c>
      <c r="E453" s="31" t="s">
        <v>42</v>
      </c>
      <c r="F453" s="31" t="s">
        <v>42</v>
      </c>
      <c r="G453" s="13">
        <v>0</v>
      </c>
      <c r="H453" s="13">
        <v>0</v>
      </c>
      <c r="I453" s="14" t="s">
        <v>7</v>
      </c>
      <c r="J453" s="15"/>
      <c r="K453" s="15"/>
      <c r="L453" s="4" t="str">
        <f>IF(H453&lt;&gt;0,IF(Q453&gt;0,IF($C$4&gt;K453,Inputs!$D$7,Inputs!$D$8),Inputs!$D$9),"-")</f>
        <v>-</v>
      </c>
      <c r="M453" s="4" t="str">
        <f>IF(H453&lt;&gt;0,IF(O453=0,Inputs!$D$11,IF(AND(O453&gt;0,O453&lt;Q453),Inputs!$D$12,Inputs!$D$13)),"-")</f>
        <v>-</v>
      </c>
      <c r="N453" s="14" t="s">
        <v>199</v>
      </c>
      <c r="O453" s="13">
        <v>0</v>
      </c>
      <c r="P453" s="13" t="s">
        <v>42</v>
      </c>
      <c r="Q453" s="2">
        <f t="shared" si="57"/>
        <v>0</v>
      </c>
      <c r="R453" s="6" t="str">
        <f>IF(H453&lt;&gt;0,IF(M453&lt;&gt;Inputs!$D$13,$C$4-J453,"-"),"-")</f>
        <v>-</v>
      </c>
      <c r="S453" s="6" t="str">
        <f ca="1">IF(AND(H453&lt;&gt;0,K453&lt;$C$4),IF(M453&lt;&gt;Inputs!$D$13,$C$4-K453,"-"),"-")</f>
        <v>-</v>
      </c>
      <c r="T453" s="6" t="str">
        <f>IF(M453=Inputs!$D$9,'Invoice Tracker'!P453-'Invoice Tracker'!K453,"-")</f>
        <v>-</v>
      </c>
      <c r="U453" s="5">
        <f ca="1">IF((M453&lt;&gt;Inputs!$D$13),IF($C$4&gt;'Invoice Tracker'!K453+Inputs!$G$22,1,0),0)</f>
        <v>1</v>
      </c>
      <c r="V453" s="14">
        <v>0</v>
      </c>
      <c r="W453" s="5">
        <f t="shared" ca="1" si="58"/>
        <v>1</v>
      </c>
      <c r="X453" s="1">
        <f ca="1">IF((M453&lt;&gt;Inputs!$D$13),IF($C$4&gt;'Invoice Tracker'!K453+Inputs!$G$23,1,0),0)</f>
        <v>1</v>
      </c>
      <c r="Y453" s="14">
        <v>0</v>
      </c>
      <c r="Z453" s="5">
        <f t="shared" ca="1" si="59"/>
        <v>1</v>
      </c>
      <c r="AA453" s="1">
        <f ca="1">IF((M453&lt;&gt;Inputs!$D$13),IF($C$4&gt;'Invoice Tracker'!K453+Inputs!$G$24,1,0),0)</f>
        <v>1</v>
      </c>
      <c r="AB453" s="14">
        <v>0</v>
      </c>
      <c r="AC453" s="5">
        <f t="shared" ca="1" si="60"/>
        <v>1</v>
      </c>
      <c r="AD453" s="1">
        <f ca="1">IF((M453&lt;&gt;Inputs!$D$13),IF($C$4&gt;'Invoice Tracker'!K453+Inputs!$G$25,1,0),0)</f>
        <v>1</v>
      </c>
      <c r="AE453" s="14">
        <v>0</v>
      </c>
      <c r="AF453" s="5">
        <f t="shared" ca="1" si="61"/>
        <v>1</v>
      </c>
      <c r="AG453" s="1">
        <f ca="1">IF((M453&lt;&gt;Inputs!$D$13),IF($C$4&gt;'Invoice Tracker'!K453+Inputs!$G$26,1,0),0)</f>
        <v>1</v>
      </c>
      <c r="AH453" s="14">
        <v>0</v>
      </c>
      <c r="AI453" s="5">
        <f t="shared" ca="1" si="62"/>
        <v>1</v>
      </c>
      <c r="AJ453" s="1">
        <f ca="1">IF((M453&lt;&gt;Inputs!$D$13),IF($C$4&gt;'Invoice Tracker'!K453+Inputs!$G$27,1,0),0)</f>
        <v>1</v>
      </c>
      <c r="AK453" s="14">
        <v>0</v>
      </c>
      <c r="AL453" s="5">
        <f t="shared" ca="1" si="63"/>
        <v>1</v>
      </c>
    </row>
    <row r="454" spans="2:38" x14ac:dyDescent="0.2">
      <c r="B454" s="31" t="s">
        <v>42</v>
      </c>
      <c r="C454" s="32" t="s">
        <v>240</v>
      </c>
      <c r="D454" s="33" t="s">
        <v>42</v>
      </c>
      <c r="E454" s="31" t="s">
        <v>42</v>
      </c>
      <c r="F454" s="31" t="s">
        <v>42</v>
      </c>
      <c r="G454" s="13">
        <v>0</v>
      </c>
      <c r="H454" s="13">
        <v>0</v>
      </c>
      <c r="I454" s="14" t="s">
        <v>7</v>
      </c>
      <c r="J454" s="15"/>
      <c r="K454" s="15"/>
      <c r="L454" s="4" t="str">
        <f>IF(H454&lt;&gt;0,IF(Q454&gt;0,IF($C$4&gt;K454,Inputs!$D$7,Inputs!$D$8),Inputs!$D$9),"-")</f>
        <v>-</v>
      </c>
      <c r="M454" s="4" t="str">
        <f>IF(H454&lt;&gt;0,IF(O454=0,Inputs!$D$11,IF(AND(O454&gt;0,O454&lt;Q454),Inputs!$D$12,Inputs!$D$13)),"-")</f>
        <v>-</v>
      </c>
      <c r="N454" s="14" t="s">
        <v>199</v>
      </c>
      <c r="O454" s="13">
        <v>0</v>
      </c>
      <c r="P454" s="13" t="s">
        <v>42</v>
      </c>
      <c r="Q454" s="2">
        <f t="shared" si="57"/>
        <v>0</v>
      </c>
      <c r="R454" s="6" t="str">
        <f>IF(H454&lt;&gt;0,IF(M454&lt;&gt;Inputs!$D$13,$C$4-J454,"-"),"-")</f>
        <v>-</v>
      </c>
      <c r="S454" s="6" t="str">
        <f ca="1">IF(AND(H454&lt;&gt;0,K454&lt;$C$4),IF(M454&lt;&gt;Inputs!$D$13,$C$4-K454,"-"),"-")</f>
        <v>-</v>
      </c>
      <c r="T454" s="6" t="str">
        <f>IF(M454=Inputs!$D$9,'Invoice Tracker'!P454-'Invoice Tracker'!K454,"-")</f>
        <v>-</v>
      </c>
      <c r="U454" s="5">
        <f ca="1">IF((M454&lt;&gt;Inputs!$D$13),IF($C$4&gt;'Invoice Tracker'!K454+Inputs!$G$22,1,0),0)</f>
        <v>1</v>
      </c>
      <c r="V454" s="14">
        <v>0</v>
      </c>
      <c r="W454" s="5">
        <f t="shared" ca="1" si="58"/>
        <v>1</v>
      </c>
      <c r="X454" s="1">
        <f ca="1">IF((M454&lt;&gt;Inputs!$D$13),IF($C$4&gt;'Invoice Tracker'!K454+Inputs!$G$23,1,0),0)</f>
        <v>1</v>
      </c>
      <c r="Y454" s="14">
        <v>0</v>
      </c>
      <c r="Z454" s="5">
        <f t="shared" ca="1" si="59"/>
        <v>1</v>
      </c>
      <c r="AA454" s="1">
        <f ca="1">IF((M454&lt;&gt;Inputs!$D$13),IF($C$4&gt;'Invoice Tracker'!K454+Inputs!$G$24,1,0),0)</f>
        <v>1</v>
      </c>
      <c r="AB454" s="14">
        <v>0</v>
      </c>
      <c r="AC454" s="5">
        <f t="shared" ca="1" si="60"/>
        <v>1</v>
      </c>
      <c r="AD454" s="1">
        <f ca="1">IF((M454&lt;&gt;Inputs!$D$13),IF($C$4&gt;'Invoice Tracker'!K454+Inputs!$G$25,1,0),0)</f>
        <v>1</v>
      </c>
      <c r="AE454" s="14">
        <v>0</v>
      </c>
      <c r="AF454" s="5">
        <f t="shared" ca="1" si="61"/>
        <v>1</v>
      </c>
      <c r="AG454" s="1">
        <f ca="1">IF((M454&lt;&gt;Inputs!$D$13),IF($C$4&gt;'Invoice Tracker'!K454+Inputs!$G$26,1,0),0)</f>
        <v>1</v>
      </c>
      <c r="AH454" s="14">
        <v>0</v>
      </c>
      <c r="AI454" s="5">
        <f t="shared" ca="1" si="62"/>
        <v>1</v>
      </c>
      <c r="AJ454" s="1">
        <f ca="1">IF((M454&lt;&gt;Inputs!$D$13),IF($C$4&gt;'Invoice Tracker'!K454+Inputs!$G$27,1,0),0)</f>
        <v>1</v>
      </c>
      <c r="AK454" s="14">
        <v>0</v>
      </c>
      <c r="AL454" s="5">
        <f t="shared" ca="1" si="63"/>
        <v>1</v>
      </c>
    </row>
    <row r="455" spans="2:38" x14ac:dyDescent="0.2">
      <c r="B455" s="31" t="s">
        <v>42</v>
      </c>
      <c r="C455" s="32" t="s">
        <v>240</v>
      </c>
      <c r="D455" s="33" t="s">
        <v>42</v>
      </c>
      <c r="E455" s="31" t="s">
        <v>42</v>
      </c>
      <c r="F455" s="31" t="s">
        <v>42</v>
      </c>
      <c r="G455" s="13">
        <v>0</v>
      </c>
      <c r="H455" s="13">
        <v>0</v>
      </c>
      <c r="I455" s="14" t="s">
        <v>7</v>
      </c>
      <c r="J455" s="15"/>
      <c r="K455" s="15"/>
      <c r="L455" s="4" t="str">
        <f>IF(H455&lt;&gt;0,IF(Q455&gt;0,IF($C$4&gt;K455,Inputs!$D$7,Inputs!$D$8),Inputs!$D$9),"-")</f>
        <v>-</v>
      </c>
      <c r="M455" s="4" t="str">
        <f>IF(H455&lt;&gt;0,IF(O455=0,Inputs!$D$11,IF(AND(O455&gt;0,O455&lt;Q455),Inputs!$D$12,Inputs!$D$13)),"-")</f>
        <v>-</v>
      </c>
      <c r="N455" s="14" t="s">
        <v>199</v>
      </c>
      <c r="O455" s="13">
        <v>0</v>
      </c>
      <c r="P455" s="13" t="s">
        <v>42</v>
      </c>
      <c r="Q455" s="2">
        <f t="shared" si="57"/>
        <v>0</v>
      </c>
      <c r="R455" s="6" t="str">
        <f>IF(H455&lt;&gt;0,IF(M455&lt;&gt;Inputs!$D$13,$C$4-J455,"-"),"-")</f>
        <v>-</v>
      </c>
      <c r="S455" s="6" t="str">
        <f ca="1">IF(AND(H455&lt;&gt;0,K455&lt;$C$4),IF(M455&lt;&gt;Inputs!$D$13,$C$4-K455,"-"),"-")</f>
        <v>-</v>
      </c>
      <c r="T455" s="6" t="str">
        <f>IF(M455=Inputs!$D$9,'Invoice Tracker'!P455-'Invoice Tracker'!K455,"-")</f>
        <v>-</v>
      </c>
      <c r="U455" s="5">
        <f ca="1">IF((M455&lt;&gt;Inputs!$D$13),IF($C$4&gt;'Invoice Tracker'!K455+Inputs!$G$22,1,0),0)</f>
        <v>1</v>
      </c>
      <c r="V455" s="14">
        <v>0</v>
      </c>
      <c r="W455" s="5">
        <f t="shared" ca="1" si="58"/>
        <v>1</v>
      </c>
      <c r="X455" s="1">
        <f ca="1">IF((M455&lt;&gt;Inputs!$D$13),IF($C$4&gt;'Invoice Tracker'!K455+Inputs!$G$23,1,0),0)</f>
        <v>1</v>
      </c>
      <c r="Y455" s="14">
        <v>0</v>
      </c>
      <c r="Z455" s="5">
        <f t="shared" ca="1" si="59"/>
        <v>1</v>
      </c>
      <c r="AA455" s="1">
        <f ca="1">IF((M455&lt;&gt;Inputs!$D$13),IF($C$4&gt;'Invoice Tracker'!K455+Inputs!$G$24,1,0),0)</f>
        <v>1</v>
      </c>
      <c r="AB455" s="14">
        <v>0</v>
      </c>
      <c r="AC455" s="5">
        <f t="shared" ca="1" si="60"/>
        <v>1</v>
      </c>
      <c r="AD455" s="1">
        <f ca="1">IF((M455&lt;&gt;Inputs!$D$13),IF($C$4&gt;'Invoice Tracker'!K455+Inputs!$G$25,1,0),0)</f>
        <v>1</v>
      </c>
      <c r="AE455" s="14">
        <v>0</v>
      </c>
      <c r="AF455" s="5">
        <f t="shared" ca="1" si="61"/>
        <v>1</v>
      </c>
      <c r="AG455" s="1">
        <f ca="1">IF((M455&lt;&gt;Inputs!$D$13),IF($C$4&gt;'Invoice Tracker'!K455+Inputs!$G$26,1,0),0)</f>
        <v>1</v>
      </c>
      <c r="AH455" s="14">
        <v>0</v>
      </c>
      <c r="AI455" s="5">
        <f t="shared" ca="1" si="62"/>
        <v>1</v>
      </c>
      <c r="AJ455" s="1">
        <f ca="1">IF((M455&lt;&gt;Inputs!$D$13),IF($C$4&gt;'Invoice Tracker'!K455+Inputs!$G$27,1,0),0)</f>
        <v>1</v>
      </c>
      <c r="AK455" s="14">
        <v>0</v>
      </c>
      <c r="AL455" s="5">
        <f t="shared" ca="1" si="63"/>
        <v>1</v>
      </c>
    </row>
    <row r="456" spans="2:38" x14ac:dyDescent="0.2">
      <c r="B456" s="31" t="s">
        <v>42</v>
      </c>
      <c r="C456" s="32" t="s">
        <v>240</v>
      </c>
      <c r="D456" s="33" t="s">
        <v>42</v>
      </c>
      <c r="E456" s="31" t="s">
        <v>42</v>
      </c>
      <c r="F456" s="31" t="s">
        <v>42</v>
      </c>
      <c r="G456" s="13">
        <v>0</v>
      </c>
      <c r="H456" s="13">
        <v>0</v>
      </c>
      <c r="I456" s="14" t="s">
        <v>7</v>
      </c>
      <c r="J456" s="15"/>
      <c r="K456" s="15"/>
      <c r="L456" s="4" t="str">
        <f>IF(H456&lt;&gt;0,IF(Q456&gt;0,IF($C$4&gt;K456,Inputs!$D$7,Inputs!$D$8),Inputs!$D$9),"-")</f>
        <v>-</v>
      </c>
      <c r="M456" s="4" t="str">
        <f>IF(H456&lt;&gt;0,IF(O456=0,Inputs!$D$11,IF(AND(O456&gt;0,O456&lt;Q456),Inputs!$D$12,Inputs!$D$13)),"-")</f>
        <v>-</v>
      </c>
      <c r="N456" s="14" t="s">
        <v>199</v>
      </c>
      <c r="O456" s="13">
        <v>0</v>
      </c>
      <c r="P456" s="13" t="s">
        <v>42</v>
      </c>
      <c r="Q456" s="2">
        <f t="shared" si="57"/>
        <v>0</v>
      </c>
      <c r="R456" s="6" t="str">
        <f>IF(H456&lt;&gt;0,IF(M456&lt;&gt;Inputs!$D$13,$C$4-J456,"-"),"-")</f>
        <v>-</v>
      </c>
      <c r="S456" s="6" t="str">
        <f ca="1">IF(AND(H456&lt;&gt;0,K456&lt;$C$4),IF(M456&lt;&gt;Inputs!$D$13,$C$4-K456,"-"),"-")</f>
        <v>-</v>
      </c>
      <c r="T456" s="6" t="str">
        <f>IF(M456=Inputs!$D$9,'Invoice Tracker'!P456-'Invoice Tracker'!K456,"-")</f>
        <v>-</v>
      </c>
      <c r="U456" s="5">
        <f ca="1">IF((M456&lt;&gt;Inputs!$D$13),IF($C$4&gt;'Invoice Tracker'!K456+Inputs!$G$22,1,0),0)</f>
        <v>1</v>
      </c>
      <c r="V456" s="14">
        <v>0</v>
      </c>
      <c r="W456" s="5">
        <f t="shared" ca="1" si="58"/>
        <v>1</v>
      </c>
      <c r="X456" s="1">
        <f ca="1">IF((M456&lt;&gt;Inputs!$D$13),IF($C$4&gt;'Invoice Tracker'!K456+Inputs!$G$23,1,0),0)</f>
        <v>1</v>
      </c>
      <c r="Y456" s="14">
        <v>0</v>
      </c>
      <c r="Z456" s="5">
        <f t="shared" ca="1" si="59"/>
        <v>1</v>
      </c>
      <c r="AA456" s="1">
        <f ca="1">IF((M456&lt;&gt;Inputs!$D$13),IF($C$4&gt;'Invoice Tracker'!K456+Inputs!$G$24,1,0),0)</f>
        <v>1</v>
      </c>
      <c r="AB456" s="14">
        <v>0</v>
      </c>
      <c r="AC456" s="5">
        <f t="shared" ca="1" si="60"/>
        <v>1</v>
      </c>
      <c r="AD456" s="1">
        <f ca="1">IF((M456&lt;&gt;Inputs!$D$13),IF($C$4&gt;'Invoice Tracker'!K456+Inputs!$G$25,1,0),0)</f>
        <v>1</v>
      </c>
      <c r="AE456" s="14">
        <v>0</v>
      </c>
      <c r="AF456" s="5">
        <f t="shared" ca="1" si="61"/>
        <v>1</v>
      </c>
      <c r="AG456" s="1">
        <f ca="1">IF((M456&lt;&gt;Inputs!$D$13),IF($C$4&gt;'Invoice Tracker'!K456+Inputs!$G$26,1,0),0)</f>
        <v>1</v>
      </c>
      <c r="AH456" s="14">
        <v>0</v>
      </c>
      <c r="AI456" s="5">
        <f t="shared" ca="1" si="62"/>
        <v>1</v>
      </c>
      <c r="AJ456" s="1">
        <f ca="1">IF((M456&lt;&gt;Inputs!$D$13),IF($C$4&gt;'Invoice Tracker'!K456+Inputs!$G$27,1,0),0)</f>
        <v>1</v>
      </c>
      <c r="AK456" s="14">
        <v>0</v>
      </c>
      <c r="AL456" s="5">
        <f t="shared" ca="1" si="63"/>
        <v>1</v>
      </c>
    </row>
    <row r="457" spans="2:38" x14ac:dyDescent="0.2">
      <c r="B457" s="31" t="s">
        <v>42</v>
      </c>
      <c r="C457" s="32" t="s">
        <v>240</v>
      </c>
      <c r="D457" s="33" t="s">
        <v>42</v>
      </c>
      <c r="E457" s="31" t="s">
        <v>42</v>
      </c>
      <c r="F457" s="31" t="s">
        <v>42</v>
      </c>
      <c r="G457" s="13">
        <v>0</v>
      </c>
      <c r="H457" s="13">
        <v>0</v>
      </c>
      <c r="I457" s="14" t="s">
        <v>7</v>
      </c>
      <c r="J457" s="15"/>
      <c r="K457" s="15"/>
      <c r="L457" s="4" t="str">
        <f>IF(H457&lt;&gt;0,IF(Q457&gt;0,IF($C$4&gt;K457,Inputs!$D$7,Inputs!$D$8),Inputs!$D$9),"-")</f>
        <v>-</v>
      </c>
      <c r="M457" s="4" t="str">
        <f>IF(H457&lt;&gt;0,IF(O457=0,Inputs!$D$11,IF(AND(O457&gt;0,O457&lt;Q457),Inputs!$D$12,Inputs!$D$13)),"-")</f>
        <v>-</v>
      </c>
      <c r="N457" s="14" t="s">
        <v>199</v>
      </c>
      <c r="O457" s="13">
        <v>0</v>
      </c>
      <c r="P457" s="13" t="s">
        <v>42</v>
      </c>
      <c r="Q457" s="2">
        <f t="shared" si="57"/>
        <v>0</v>
      </c>
      <c r="R457" s="6" t="str">
        <f>IF(H457&lt;&gt;0,IF(M457&lt;&gt;Inputs!$D$13,$C$4-J457,"-"),"-")</f>
        <v>-</v>
      </c>
      <c r="S457" s="6" t="str">
        <f ca="1">IF(AND(H457&lt;&gt;0,K457&lt;$C$4),IF(M457&lt;&gt;Inputs!$D$13,$C$4-K457,"-"),"-")</f>
        <v>-</v>
      </c>
      <c r="T457" s="6" t="str">
        <f>IF(M457=Inputs!$D$9,'Invoice Tracker'!P457-'Invoice Tracker'!K457,"-")</f>
        <v>-</v>
      </c>
      <c r="U457" s="5">
        <f ca="1">IF((M457&lt;&gt;Inputs!$D$13),IF($C$4&gt;'Invoice Tracker'!K457+Inputs!$G$22,1,0),0)</f>
        <v>1</v>
      </c>
      <c r="V457" s="14">
        <v>0</v>
      </c>
      <c r="W457" s="5">
        <f t="shared" ca="1" si="58"/>
        <v>1</v>
      </c>
      <c r="X457" s="1">
        <f ca="1">IF((M457&lt;&gt;Inputs!$D$13),IF($C$4&gt;'Invoice Tracker'!K457+Inputs!$G$23,1,0),0)</f>
        <v>1</v>
      </c>
      <c r="Y457" s="14">
        <v>0</v>
      </c>
      <c r="Z457" s="5">
        <f t="shared" ca="1" si="59"/>
        <v>1</v>
      </c>
      <c r="AA457" s="1">
        <f ca="1">IF((M457&lt;&gt;Inputs!$D$13),IF($C$4&gt;'Invoice Tracker'!K457+Inputs!$G$24,1,0),0)</f>
        <v>1</v>
      </c>
      <c r="AB457" s="14">
        <v>0</v>
      </c>
      <c r="AC457" s="5">
        <f t="shared" ca="1" si="60"/>
        <v>1</v>
      </c>
      <c r="AD457" s="1">
        <f ca="1">IF((M457&lt;&gt;Inputs!$D$13),IF($C$4&gt;'Invoice Tracker'!K457+Inputs!$G$25,1,0),0)</f>
        <v>1</v>
      </c>
      <c r="AE457" s="14">
        <v>0</v>
      </c>
      <c r="AF457" s="5">
        <f t="shared" ca="1" si="61"/>
        <v>1</v>
      </c>
      <c r="AG457" s="1">
        <f ca="1">IF((M457&lt;&gt;Inputs!$D$13),IF($C$4&gt;'Invoice Tracker'!K457+Inputs!$G$26,1,0),0)</f>
        <v>1</v>
      </c>
      <c r="AH457" s="14">
        <v>0</v>
      </c>
      <c r="AI457" s="5">
        <f t="shared" ca="1" si="62"/>
        <v>1</v>
      </c>
      <c r="AJ457" s="1">
        <f ca="1">IF((M457&lt;&gt;Inputs!$D$13),IF($C$4&gt;'Invoice Tracker'!K457+Inputs!$G$27,1,0),0)</f>
        <v>1</v>
      </c>
      <c r="AK457" s="14">
        <v>0</v>
      </c>
      <c r="AL457" s="5">
        <f t="shared" ca="1" si="63"/>
        <v>1</v>
      </c>
    </row>
    <row r="458" spans="2:38" x14ac:dyDescent="0.2">
      <c r="B458" s="31" t="s">
        <v>42</v>
      </c>
      <c r="C458" s="32" t="s">
        <v>240</v>
      </c>
      <c r="D458" s="33" t="s">
        <v>42</v>
      </c>
      <c r="E458" s="31" t="s">
        <v>42</v>
      </c>
      <c r="F458" s="31" t="s">
        <v>42</v>
      </c>
      <c r="G458" s="13">
        <v>0</v>
      </c>
      <c r="H458" s="13">
        <v>0</v>
      </c>
      <c r="I458" s="14" t="s">
        <v>7</v>
      </c>
      <c r="J458" s="15"/>
      <c r="K458" s="15"/>
      <c r="L458" s="4" t="str">
        <f>IF(H458&lt;&gt;0,IF(Q458&gt;0,IF($C$4&gt;K458,Inputs!$D$7,Inputs!$D$8),Inputs!$D$9),"-")</f>
        <v>-</v>
      </c>
      <c r="M458" s="4" t="str">
        <f>IF(H458&lt;&gt;0,IF(O458=0,Inputs!$D$11,IF(AND(O458&gt;0,O458&lt;Q458),Inputs!$D$12,Inputs!$D$13)),"-")</f>
        <v>-</v>
      </c>
      <c r="N458" s="14" t="s">
        <v>199</v>
      </c>
      <c r="O458" s="13">
        <v>0</v>
      </c>
      <c r="P458" s="13" t="s">
        <v>42</v>
      </c>
      <c r="Q458" s="2">
        <f t="shared" si="57"/>
        <v>0</v>
      </c>
      <c r="R458" s="6" t="str">
        <f>IF(H458&lt;&gt;0,IF(M458&lt;&gt;Inputs!$D$13,$C$4-J458,"-"),"-")</f>
        <v>-</v>
      </c>
      <c r="S458" s="6" t="str">
        <f ca="1">IF(AND(H458&lt;&gt;0,K458&lt;$C$4),IF(M458&lt;&gt;Inputs!$D$13,$C$4-K458,"-"),"-")</f>
        <v>-</v>
      </c>
      <c r="T458" s="6" t="str">
        <f>IF(M458=Inputs!$D$9,'Invoice Tracker'!P458-'Invoice Tracker'!K458,"-")</f>
        <v>-</v>
      </c>
      <c r="U458" s="5">
        <f ca="1">IF((M458&lt;&gt;Inputs!$D$13),IF($C$4&gt;'Invoice Tracker'!K458+Inputs!$G$22,1,0),0)</f>
        <v>1</v>
      </c>
      <c r="V458" s="14">
        <v>0</v>
      </c>
      <c r="W458" s="5">
        <f t="shared" ca="1" si="58"/>
        <v>1</v>
      </c>
      <c r="X458" s="1">
        <f ca="1">IF((M458&lt;&gt;Inputs!$D$13),IF($C$4&gt;'Invoice Tracker'!K458+Inputs!$G$23,1,0),0)</f>
        <v>1</v>
      </c>
      <c r="Y458" s="14">
        <v>0</v>
      </c>
      <c r="Z458" s="5">
        <f t="shared" ca="1" si="59"/>
        <v>1</v>
      </c>
      <c r="AA458" s="1">
        <f ca="1">IF((M458&lt;&gt;Inputs!$D$13),IF($C$4&gt;'Invoice Tracker'!K458+Inputs!$G$24,1,0),0)</f>
        <v>1</v>
      </c>
      <c r="AB458" s="14">
        <v>0</v>
      </c>
      <c r="AC458" s="5">
        <f t="shared" ca="1" si="60"/>
        <v>1</v>
      </c>
      <c r="AD458" s="1">
        <f ca="1">IF((M458&lt;&gt;Inputs!$D$13),IF($C$4&gt;'Invoice Tracker'!K458+Inputs!$G$25,1,0),0)</f>
        <v>1</v>
      </c>
      <c r="AE458" s="14">
        <v>0</v>
      </c>
      <c r="AF458" s="5">
        <f t="shared" ca="1" si="61"/>
        <v>1</v>
      </c>
      <c r="AG458" s="1">
        <f ca="1">IF((M458&lt;&gt;Inputs!$D$13),IF($C$4&gt;'Invoice Tracker'!K458+Inputs!$G$26,1,0),0)</f>
        <v>1</v>
      </c>
      <c r="AH458" s="14">
        <v>0</v>
      </c>
      <c r="AI458" s="5">
        <f t="shared" ca="1" si="62"/>
        <v>1</v>
      </c>
      <c r="AJ458" s="1">
        <f ca="1">IF((M458&lt;&gt;Inputs!$D$13),IF($C$4&gt;'Invoice Tracker'!K458+Inputs!$G$27,1,0),0)</f>
        <v>1</v>
      </c>
      <c r="AK458" s="14">
        <v>0</v>
      </c>
      <c r="AL458" s="5">
        <f t="shared" ca="1" si="63"/>
        <v>1</v>
      </c>
    </row>
    <row r="459" spans="2:38" x14ac:dyDescent="0.2">
      <c r="B459" s="31" t="s">
        <v>42</v>
      </c>
      <c r="C459" s="32" t="s">
        <v>240</v>
      </c>
      <c r="D459" s="33" t="s">
        <v>42</v>
      </c>
      <c r="E459" s="31" t="s">
        <v>42</v>
      </c>
      <c r="F459" s="31" t="s">
        <v>42</v>
      </c>
      <c r="G459" s="13">
        <v>0</v>
      </c>
      <c r="H459" s="13">
        <v>0</v>
      </c>
      <c r="I459" s="14" t="s">
        <v>7</v>
      </c>
      <c r="J459" s="15"/>
      <c r="K459" s="15"/>
      <c r="L459" s="4" t="str">
        <f>IF(H459&lt;&gt;0,IF(Q459&gt;0,IF($C$4&gt;K459,Inputs!$D$7,Inputs!$D$8),Inputs!$D$9),"-")</f>
        <v>-</v>
      </c>
      <c r="M459" s="4" t="str">
        <f>IF(H459&lt;&gt;0,IF(O459=0,Inputs!$D$11,IF(AND(O459&gt;0,O459&lt;Q459),Inputs!$D$12,Inputs!$D$13)),"-")</f>
        <v>-</v>
      </c>
      <c r="N459" s="14" t="s">
        <v>199</v>
      </c>
      <c r="O459" s="13">
        <v>0</v>
      </c>
      <c r="P459" s="13" t="s">
        <v>42</v>
      </c>
      <c r="Q459" s="2">
        <f t="shared" si="57"/>
        <v>0</v>
      </c>
      <c r="R459" s="6" t="str">
        <f>IF(H459&lt;&gt;0,IF(M459&lt;&gt;Inputs!$D$13,$C$4-J459,"-"),"-")</f>
        <v>-</v>
      </c>
      <c r="S459" s="6" t="str">
        <f ca="1">IF(AND(H459&lt;&gt;0,K459&lt;$C$4),IF(M459&lt;&gt;Inputs!$D$13,$C$4-K459,"-"),"-")</f>
        <v>-</v>
      </c>
      <c r="T459" s="6" t="str">
        <f>IF(M459=Inputs!$D$9,'Invoice Tracker'!P459-'Invoice Tracker'!K459,"-")</f>
        <v>-</v>
      </c>
      <c r="U459" s="5">
        <f ca="1">IF((M459&lt;&gt;Inputs!$D$13),IF($C$4&gt;'Invoice Tracker'!K459+Inputs!$G$22,1,0),0)</f>
        <v>1</v>
      </c>
      <c r="V459" s="14">
        <v>0</v>
      </c>
      <c r="W459" s="5">
        <f t="shared" ca="1" si="58"/>
        <v>1</v>
      </c>
      <c r="X459" s="1">
        <f ca="1">IF((M459&lt;&gt;Inputs!$D$13),IF($C$4&gt;'Invoice Tracker'!K459+Inputs!$G$23,1,0),0)</f>
        <v>1</v>
      </c>
      <c r="Y459" s="14">
        <v>0</v>
      </c>
      <c r="Z459" s="5">
        <f t="shared" ca="1" si="59"/>
        <v>1</v>
      </c>
      <c r="AA459" s="1">
        <f ca="1">IF((M459&lt;&gt;Inputs!$D$13),IF($C$4&gt;'Invoice Tracker'!K459+Inputs!$G$24,1,0),0)</f>
        <v>1</v>
      </c>
      <c r="AB459" s="14">
        <v>0</v>
      </c>
      <c r="AC459" s="5">
        <f t="shared" ca="1" si="60"/>
        <v>1</v>
      </c>
      <c r="AD459" s="1">
        <f ca="1">IF((M459&lt;&gt;Inputs!$D$13),IF($C$4&gt;'Invoice Tracker'!K459+Inputs!$G$25,1,0),0)</f>
        <v>1</v>
      </c>
      <c r="AE459" s="14">
        <v>0</v>
      </c>
      <c r="AF459" s="5">
        <f t="shared" ca="1" si="61"/>
        <v>1</v>
      </c>
      <c r="AG459" s="1">
        <f ca="1">IF((M459&lt;&gt;Inputs!$D$13),IF($C$4&gt;'Invoice Tracker'!K459+Inputs!$G$26,1,0),0)</f>
        <v>1</v>
      </c>
      <c r="AH459" s="14">
        <v>0</v>
      </c>
      <c r="AI459" s="5">
        <f t="shared" ca="1" si="62"/>
        <v>1</v>
      </c>
      <c r="AJ459" s="1">
        <f ca="1">IF((M459&lt;&gt;Inputs!$D$13),IF($C$4&gt;'Invoice Tracker'!K459+Inputs!$G$27,1,0),0)</f>
        <v>1</v>
      </c>
      <c r="AK459" s="14">
        <v>0</v>
      </c>
      <c r="AL459" s="5">
        <f t="shared" ca="1" si="63"/>
        <v>1</v>
      </c>
    </row>
    <row r="460" spans="2:38" x14ac:dyDescent="0.2">
      <c r="B460" s="31" t="s">
        <v>42</v>
      </c>
      <c r="C460" s="32" t="s">
        <v>240</v>
      </c>
      <c r="D460" s="33" t="s">
        <v>42</v>
      </c>
      <c r="E460" s="31" t="s">
        <v>42</v>
      </c>
      <c r="F460" s="31" t="s">
        <v>42</v>
      </c>
      <c r="G460" s="13">
        <v>0</v>
      </c>
      <c r="H460" s="13">
        <v>0</v>
      </c>
      <c r="I460" s="14" t="s">
        <v>7</v>
      </c>
      <c r="J460" s="15"/>
      <c r="K460" s="15"/>
      <c r="L460" s="4" t="str">
        <f>IF(H460&lt;&gt;0,IF(Q460&gt;0,IF($C$4&gt;K460,Inputs!$D$7,Inputs!$D$8),Inputs!$D$9),"-")</f>
        <v>-</v>
      </c>
      <c r="M460" s="4" t="str">
        <f>IF(H460&lt;&gt;0,IF(O460=0,Inputs!$D$11,IF(AND(O460&gt;0,O460&lt;Q460),Inputs!$D$12,Inputs!$D$13)),"-")</f>
        <v>-</v>
      </c>
      <c r="N460" s="14" t="s">
        <v>199</v>
      </c>
      <c r="O460" s="13">
        <v>0</v>
      </c>
      <c r="P460" s="13" t="s">
        <v>42</v>
      </c>
      <c r="Q460" s="2">
        <f t="shared" si="57"/>
        <v>0</v>
      </c>
      <c r="R460" s="6" t="str">
        <f>IF(H460&lt;&gt;0,IF(M460&lt;&gt;Inputs!$D$13,$C$4-J460,"-"),"-")</f>
        <v>-</v>
      </c>
      <c r="S460" s="6" t="str">
        <f ca="1">IF(AND(H460&lt;&gt;0,K460&lt;$C$4),IF(M460&lt;&gt;Inputs!$D$13,$C$4-K460,"-"),"-")</f>
        <v>-</v>
      </c>
      <c r="T460" s="6" t="str">
        <f>IF(M460=Inputs!$D$9,'Invoice Tracker'!P460-'Invoice Tracker'!K460,"-")</f>
        <v>-</v>
      </c>
      <c r="U460" s="5">
        <f ca="1">IF((M460&lt;&gt;Inputs!$D$13),IF($C$4&gt;'Invoice Tracker'!K460+Inputs!$G$22,1,0),0)</f>
        <v>1</v>
      </c>
      <c r="V460" s="14">
        <v>0</v>
      </c>
      <c r="W460" s="5">
        <f t="shared" ca="1" si="58"/>
        <v>1</v>
      </c>
      <c r="X460" s="1">
        <f ca="1">IF((M460&lt;&gt;Inputs!$D$13),IF($C$4&gt;'Invoice Tracker'!K460+Inputs!$G$23,1,0),0)</f>
        <v>1</v>
      </c>
      <c r="Y460" s="14">
        <v>0</v>
      </c>
      <c r="Z460" s="5">
        <f t="shared" ca="1" si="59"/>
        <v>1</v>
      </c>
      <c r="AA460" s="1">
        <f ca="1">IF((M460&lt;&gt;Inputs!$D$13),IF($C$4&gt;'Invoice Tracker'!K460+Inputs!$G$24,1,0),0)</f>
        <v>1</v>
      </c>
      <c r="AB460" s="14">
        <v>0</v>
      </c>
      <c r="AC460" s="5">
        <f t="shared" ca="1" si="60"/>
        <v>1</v>
      </c>
      <c r="AD460" s="1">
        <f ca="1">IF((M460&lt;&gt;Inputs!$D$13),IF($C$4&gt;'Invoice Tracker'!K460+Inputs!$G$25,1,0),0)</f>
        <v>1</v>
      </c>
      <c r="AE460" s="14">
        <v>0</v>
      </c>
      <c r="AF460" s="5">
        <f t="shared" ca="1" si="61"/>
        <v>1</v>
      </c>
      <c r="AG460" s="1">
        <f ca="1">IF((M460&lt;&gt;Inputs!$D$13),IF($C$4&gt;'Invoice Tracker'!K460+Inputs!$G$26,1,0),0)</f>
        <v>1</v>
      </c>
      <c r="AH460" s="14">
        <v>0</v>
      </c>
      <c r="AI460" s="5">
        <f t="shared" ca="1" si="62"/>
        <v>1</v>
      </c>
      <c r="AJ460" s="1">
        <f ca="1">IF((M460&lt;&gt;Inputs!$D$13),IF($C$4&gt;'Invoice Tracker'!K460+Inputs!$G$27,1,0),0)</f>
        <v>1</v>
      </c>
      <c r="AK460" s="14">
        <v>0</v>
      </c>
      <c r="AL460" s="5">
        <f t="shared" ca="1" si="63"/>
        <v>1</v>
      </c>
    </row>
    <row r="461" spans="2:38" x14ac:dyDescent="0.2">
      <c r="B461" s="31" t="s">
        <v>42</v>
      </c>
      <c r="C461" s="32" t="s">
        <v>240</v>
      </c>
      <c r="D461" s="33" t="s">
        <v>42</v>
      </c>
      <c r="E461" s="31" t="s">
        <v>42</v>
      </c>
      <c r="F461" s="31" t="s">
        <v>42</v>
      </c>
      <c r="G461" s="13">
        <v>0</v>
      </c>
      <c r="H461" s="13">
        <v>0</v>
      </c>
      <c r="I461" s="14" t="s">
        <v>7</v>
      </c>
      <c r="J461" s="15"/>
      <c r="K461" s="15"/>
      <c r="L461" s="4" t="str">
        <f>IF(H461&lt;&gt;0,IF(Q461&gt;0,IF($C$4&gt;K461,Inputs!$D$7,Inputs!$D$8),Inputs!$D$9),"-")</f>
        <v>-</v>
      </c>
      <c r="M461" s="4" t="str">
        <f>IF(H461&lt;&gt;0,IF(O461=0,Inputs!$D$11,IF(AND(O461&gt;0,O461&lt;Q461),Inputs!$D$12,Inputs!$D$13)),"-")</f>
        <v>-</v>
      </c>
      <c r="N461" s="14" t="s">
        <v>199</v>
      </c>
      <c r="O461" s="13">
        <v>0</v>
      </c>
      <c r="P461" s="13" t="s">
        <v>42</v>
      </c>
      <c r="Q461" s="2">
        <f t="shared" si="57"/>
        <v>0</v>
      </c>
      <c r="R461" s="6" t="str">
        <f>IF(H461&lt;&gt;0,IF(M461&lt;&gt;Inputs!$D$13,$C$4-J461,"-"),"-")</f>
        <v>-</v>
      </c>
      <c r="S461" s="6" t="str">
        <f ca="1">IF(AND(H461&lt;&gt;0,K461&lt;$C$4),IF(M461&lt;&gt;Inputs!$D$13,$C$4-K461,"-"),"-")</f>
        <v>-</v>
      </c>
      <c r="T461" s="6" t="str">
        <f>IF(M461=Inputs!$D$9,'Invoice Tracker'!P461-'Invoice Tracker'!K461,"-")</f>
        <v>-</v>
      </c>
      <c r="U461" s="5">
        <f ca="1">IF((M461&lt;&gt;Inputs!$D$13),IF($C$4&gt;'Invoice Tracker'!K461+Inputs!$G$22,1,0),0)</f>
        <v>1</v>
      </c>
      <c r="V461" s="14">
        <v>0</v>
      </c>
      <c r="W461" s="5">
        <f t="shared" ca="1" si="58"/>
        <v>1</v>
      </c>
      <c r="X461" s="1">
        <f ca="1">IF((M461&lt;&gt;Inputs!$D$13),IF($C$4&gt;'Invoice Tracker'!K461+Inputs!$G$23,1,0),0)</f>
        <v>1</v>
      </c>
      <c r="Y461" s="14">
        <v>0</v>
      </c>
      <c r="Z461" s="5">
        <f t="shared" ca="1" si="59"/>
        <v>1</v>
      </c>
      <c r="AA461" s="1">
        <f ca="1">IF((M461&lt;&gt;Inputs!$D$13),IF($C$4&gt;'Invoice Tracker'!K461+Inputs!$G$24,1,0),0)</f>
        <v>1</v>
      </c>
      <c r="AB461" s="14">
        <v>0</v>
      </c>
      <c r="AC461" s="5">
        <f t="shared" ca="1" si="60"/>
        <v>1</v>
      </c>
      <c r="AD461" s="1">
        <f ca="1">IF((M461&lt;&gt;Inputs!$D$13),IF($C$4&gt;'Invoice Tracker'!K461+Inputs!$G$25,1,0),0)</f>
        <v>1</v>
      </c>
      <c r="AE461" s="14">
        <v>0</v>
      </c>
      <c r="AF461" s="5">
        <f t="shared" ca="1" si="61"/>
        <v>1</v>
      </c>
      <c r="AG461" s="1">
        <f ca="1">IF((M461&lt;&gt;Inputs!$D$13),IF($C$4&gt;'Invoice Tracker'!K461+Inputs!$G$26,1,0),0)</f>
        <v>1</v>
      </c>
      <c r="AH461" s="14">
        <v>0</v>
      </c>
      <c r="AI461" s="5">
        <f t="shared" ca="1" si="62"/>
        <v>1</v>
      </c>
      <c r="AJ461" s="1">
        <f ca="1">IF((M461&lt;&gt;Inputs!$D$13),IF($C$4&gt;'Invoice Tracker'!K461+Inputs!$G$27,1,0),0)</f>
        <v>1</v>
      </c>
      <c r="AK461" s="14">
        <v>0</v>
      </c>
      <c r="AL461" s="5">
        <f t="shared" ca="1" si="63"/>
        <v>1</v>
      </c>
    </row>
    <row r="462" spans="2:38" x14ac:dyDescent="0.2">
      <c r="B462" s="31" t="s">
        <v>42</v>
      </c>
      <c r="C462" s="32" t="s">
        <v>240</v>
      </c>
      <c r="D462" s="33" t="s">
        <v>42</v>
      </c>
      <c r="E462" s="31" t="s">
        <v>42</v>
      </c>
      <c r="F462" s="31" t="s">
        <v>42</v>
      </c>
      <c r="G462" s="13">
        <v>0</v>
      </c>
      <c r="H462" s="13">
        <v>0</v>
      </c>
      <c r="I462" s="14" t="s">
        <v>7</v>
      </c>
      <c r="J462" s="15"/>
      <c r="K462" s="15"/>
      <c r="L462" s="4" t="str">
        <f>IF(H462&lt;&gt;0,IF(Q462&gt;0,IF($C$4&gt;K462,Inputs!$D$7,Inputs!$D$8),Inputs!$D$9),"-")</f>
        <v>-</v>
      </c>
      <c r="M462" s="4" t="str">
        <f>IF(H462&lt;&gt;0,IF(O462=0,Inputs!$D$11,IF(AND(O462&gt;0,O462&lt;Q462),Inputs!$D$12,Inputs!$D$13)),"-")</f>
        <v>-</v>
      </c>
      <c r="N462" s="14" t="s">
        <v>199</v>
      </c>
      <c r="O462" s="13">
        <v>0</v>
      </c>
      <c r="P462" s="13" t="s">
        <v>42</v>
      </c>
      <c r="Q462" s="2">
        <f t="shared" si="57"/>
        <v>0</v>
      </c>
      <c r="R462" s="6" t="str">
        <f>IF(H462&lt;&gt;0,IF(M462&lt;&gt;Inputs!$D$13,$C$4-J462,"-"),"-")</f>
        <v>-</v>
      </c>
      <c r="S462" s="6" t="str">
        <f ca="1">IF(AND(H462&lt;&gt;0,K462&lt;$C$4),IF(M462&lt;&gt;Inputs!$D$13,$C$4-K462,"-"),"-")</f>
        <v>-</v>
      </c>
      <c r="T462" s="6" t="str">
        <f>IF(M462=Inputs!$D$9,'Invoice Tracker'!P462-'Invoice Tracker'!K462,"-")</f>
        <v>-</v>
      </c>
      <c r="U462" s="5">
        <f ca="1">IF((M462&lt;&gt;Inputs!$D$13),IF($C$4&gt;'Invoice Tracker'!K462+Inputs!$G$22,1,0),0)</f>
        <v>1</v>
      </c>
      <c r="V462" s="14">
        <v>0</v>
      </c>
      <c r="W462" s="5">
        <f t="shared" ca="1" si="58"/>
        <v>1</v>
      </c>
      <c r="X462" s="1">
        <f ca="1">IF((M462&lt;&gt;Inputs!$D$13),IF($C$4&gt;'Invoice Tracker'!K462+Inputs!$G$23,1,0),0)</f>
        <v>1</v>
      </c>
      <c r="Y462" s="14">
        <v>0</v>
      </c>
      <c r="Z462" s="5">
        <f t="shared" ca="1" si="59"/>
        <v>1</v>
      </c>
      <c r="AA462" s="1">
        <f ca="1">IF((M462&lt;&gt;Inputs!$D$13),IF($C$4&gt;'Invoice Tracker'!K462+Inputs!$G$24,1,0),0)</f>
        <v>1</v>
      </c>
      <c r="AB462" s="14">
        <v>0</v>
      </c>
      <c r="AC462" s="5">
        <f t="shared" ca="1" si="60"/>
        <v>1</v>
      </c>
      <c r="AD462" s="1">
        <f ca="1">IF((M462&lt;&gt;Inputs!$D$13),IF($C$4&gt;'Invoice Tracker'!K462+Inputs!$G$25,1,0),0)</f>
        <v>1</v>
      </c>
      <c r="AE462" s="14">
        <v>0</v>
      </c>
      <c r="AF462" s="5">
        <f t="shared" ca="1" si="61"/>
        <v>1</v>
      </c>
      <c r="AG462" s="1">
        <f ca="1">IF((M462&lt;&gt;Inputs!$D$13),IF($C$4&gt;'Invoice Tracker'!K462+Inputs!$G$26,1,0),0)</f>
        <v>1</v>
      </c>
      <c r="AH462" s="14">
        <v>0</v>
      </c>
      <c r="AI462" s="5">
        <f t="shared" ca="1" si="62"/>
        <v>1</v>
      </c>
      <c r="AJ462" s="1">
        <f ca="1">IF((M462&lt;&gt;Inputs!$D$13),IF($C$4&gt;'Invoice Tracker'!K462+Inputs!$G$27,1,0),0)</f>
        <v>1</v>
      </c>
      <c r="AK462" s="14">
        <v>0</v>
      </c>
      <c r="AL462" s="5">
        <f t="shared" ca="1" si="63"/>
        <v>1</v>
      </c>
    </row>
    <row r="463" spans="2:38" x14ac:dyDescent="0.2">
      <c r="B463" s="31" t="s">
        <v>42</v>
      </c>
      <c r="C463" s="32" t="s">
        <v>240</v>
      </c>
      <c r="D463" s="33" t="s">
        <v>42</v>
      </c>
      <c r="E463" s="31" t="s">
        <v>42</v>
      </c>
      <c r="F463" s="31" t="s">
        <v>42</v>
      </c>
      <c r="G463" s="13">
        <v>0</v>
      </c>
      <c r="H463" s="13">
        <v>0</v>
      </c>
      <c r="I463" s="14" t="s">
        <v>7</v>
      </c>
      <c r="J463" s="15"/>
      <c r="K463" s="15"/>
      <c r="L463" s="4" t="str">
        <f>IF(H463&lt;&gt;0,IF(Q463&gt;0,IF($C$4&gt;K463,Inputs!$D$7,Inputs!$D$8),Inputs!$D$9),"-")</f>
        <v>-</v>
      </c>
      <c r="M463" s="4" t="str">
        <f>IF(H463&lt;&gt;0,IF(O463=0,Inputs!$D$11,IF(AND(O463&gt;0,O463&lt;Q463),Inputs!$D$12,Inputs!$D$13)),"-")</f>
        <v>-</v>
      </c>
      <c r="N463" s="14" t="s">
        <v>199</v>
      </c>
      <c r="O463" s="13">
        <v>0</v>
      </c>
      <c r="P463" s="13" t="s">
        <v>42</v>
      </c>
      <c r="Q463" s="2">
        <f t="shared" si="57"/>
        <v>0</v>
      </c>
      <c r="R463" s="6" t="str">
        <f>IF(H463&lt;&gt;0,IF(M463&lt;&gt;Inputs!$D$13,$C$4-J463,"-"),"-")</f>
        <v>-</v>
      </c>
      <c r="S463" s="6" t="str">
        <f ca="1">IF(AND(H463&lt;&gt;0,K463&lt;$C$4),IF(M463&lt;&gt;Inputs!$D$13,$C$4-K463,"-"),"-")</f>
        <v>-</v>
      </c>
      <c r="T463" s="6" t="str">
        <f>IF(M463=Inputs!$D$9,'Invoice Tracker'!P463-'Invoice Tracker'!K463,"-")</f>
        <v>-</v>
      </c>
      <c r="U463" s="5">
        <f ca="1">IF((M463&lt;&gt;Inputs!$D$13),IF($C$4&gt;'Invoice Tracker'!K463+Inputs!$G$22,1,0),0)</f>
        <v>1</v>
      </c>
      <c r="V463" s="14">
        <v>0</v>
      </c>
      <c r="W463" s="5">
        <f t="shared" ca="1" si="58"/>
        <v>1</v>
      </c>
      <c r="X463" s="1">
        <f ca="1">IF((M463&lt;&gt;Inputs!$D$13),IF($C$4&gt;'Invoice Tracker'!K463+Inputs!$G$23,1,0),0)</f>
        <v>1</v>
      </c>
      <c r="Y463" s="14">
        <v>0</v>
      </c>
      <c r="Z463" s="5">
        <f t="shared" ca="1" si="59"/>
        <v>1</v>
      </c>
      <c r="AA463" s="1">
        <f ca="1">IF((M463&lt;&gt;Inputs!$D$13),IF($C$4&gt;'Invoice Tracker'!K463+Inputs!$G$24,1,0),0)</f>
        <v>1</v>
      </c>
      <c r="AB463" s="14">
        <v>0</v>
      </c>
      <c r="AC463" s="5">
        <f t="shared" ca="1" si="60"/>
        <v>1</v>
      </c>
      <c r="AD463" s="1">
        <f ca="1">IF((M463&lt;&gt;Inputs!$D$13),IF($C$4&gt;'Invoice Tracker'!K463+Inputs!$G$25,1,0),0)</f>
        <v>1</v>
      </c>
      <c r="AE463" s="14">
        <v>0</v>
      </c>
      <c r="AF463" s="5">
        <f t="shared" ca="1" si="61"/>
        <v>1</v>
      </c>
      <c r="AG463" s="1">
        <f ca="1">IF((M463&lt;&gt;Inputs!$D$13),IF($C$4&gt;'Invoice Tracker'!K463+Inputs!$G$26,1,0),0)</f>
        <v>1</v>
      </c>
      <c r="AH463" s="14">
        <v>0</v>
      </c>
      <c r="AI463" s="5">
        <f t="shared" ca="1" si="62"/>
        <v>1</v>
      </c>
      <c r="AJ463" s="1">
        <f ca="1">IF((M463&lt;&gt;Inputs!$D$13),IF($C$4&gt;'Invoice Tracker'!K463+Inputs!$G$27,1,0),0)</f>
        <v>1</v>
      </c>
      <c r="AK463" s="14">
        <v>0</v>
      </c>
      <c r="AL463" s="5">
        <f t="shared" ca="1" si="63"/>
        <v>1</v>
      </c>
    </row>
    <row r="464" spans="2:38" x14ac:dyDescent="0.2">
      <c r="B464" s="31" t="s">
        <v>42</v>
      </c>
      <c r="C464" s="32" t="s">
        <v>240</v>
      </c>
      <c r="D464" s="33" t="s">
        <v>42</v>
      </c>
      <c r="E464" s="31" t="s">
        <v>42</v>
      </c>
      <c r="F464" s="31" t="s">
        <v>42</v>
      </c>
      <c r="G464" s="13">
        <v>0</v>
      </c>
      <c r="H464" s="13">
        <v>0</v>
      </c>
      <c r="I464" s="14" t="s">
        <v>7</v>
      </c>
      <c r="J464" s="15"/>
      <c r="K464" s="15"/>
      <c r="L464" s="4" t="str">
        <f>IF(H464&lt;&gt;0,IF(Q464&gt;0,IF($C$4&gt;K464,Inputs!$D$7,Inputs!$D$8),Inputs!$D$9),"-")</f>
        <v>-</v>
      </c>
      <c r="M464" s="4" t="str">
        <f>IF(H464&lt;&gt;0,IF(O464=0,Inputs!$D$11,IF(AND(O464&gt;0,O464&lt;Q464),Inputs!$D$12,Inputs!$D$13)),"-")</f>
        <v>-</v>
      </c>
      <c r="N464" s="14" t="s">
        <v>199</v>
      </c>
      <c r="O464" s="13">
        <v>0</v>
      </c>
      <c r="P464" s="13" t="s">
        <v>42</v>
      </c>
      <c r="Q464" s="2">
        <f t="shared" si="57"/>
        <v>0</v>
      </c>
      <c r="R464" s="6" t="str">
        <f>IF(H464&lt;&gt;0,IF(M464&lt;&gt;Inputs!$D$13,$C$4-J464,"-"),"-")</f>
        <v>-</v>
      </c>
      <c r="S464" s="6" t="str">
        <f ca="1">IF(AND(H464&lt;&gt;0,K464&lt;$C$4),IF(M464&lt;&gt;Inputs!$D$13,$C$4-K464,"-"),"-")</f>
        <v>-</v>
      </c>
      <c r="T464" s="6" t="str">
        <f>IF(M464=Inputs!$D$9,'Invoice Tracker'!P464-'Invoice Tracker'!K464,"-")</f>
        <v>-</v>
      </c>
      <c r="U464" s="5">
        <f ca="1">IF((M464&lt;&gt;Inputs!$D$13),IF($C$4&gt;'Invoice Tracker'!K464+Inputs!$G$22,1,0),0)</f>
        <v>1</v>
      </c>
      <c r="V464" s="14">
        <v>0</v>
      </c>
      <c r="W464" s="5">
        <f t="shared" ca="1" si="58"/>
        <v>1</v>
      </c>
      <c r="X464" s="1">
        <f ca="1">IF((M464&lt;&gt;Inputs!$D$13),IF($C$4&gt;'Invoice Tracker'!K464+Inputs!$G$23,1,0),0)</f>
        <v>1</v>
      </c>
      <c r="Y464" s="14">
        <v>0</v>
      </c>
      <c r="Z464" s="5">
        <f t="shared" ca="1" si="59"/>
        <v>1</v>
      </c>
      <c r="AA464" s="1">
        <f ca="1">IF((M464&lt;&gt;Inputs!$D$13),IF($C$4&gt;'Invoice Tracker'!K464+Inputs!$G$24,1,0),0)</f>
        <v>1</v>
      </c>
      <c r="AB464" s="14">
        <v>0</v>
      </c>
      <c r="AC464" s="5">
        <f t="shared" ca="1" si="60"/>
        <v>1</v>
      </c>
      <c r="AD464" s="1">
        <f ca="1">IF((M464&lt;&gt;Inputs!$D$13),IF($C$4&gt;'Invoice Tracker'!K464+Inputs!$G$25,1,0),0)</f>
        <v>1</v>
      </c>
      <c r="AE464" s="14">
        <v>0</v>
      </c>
      <c r="AF464" s="5">
        <f t="shared" ca="1" si="61"/>
        <v>1</v>
      </c>
      <c r="AG464" s="1">
        <f ca="1">IF((M464&lt;&gt;Inputs!$D$13),IF($C$4&gt;'Invoice Tracker'!K464+Inputs!$G$26,1,0),0)</f>
        <v>1</v>
      </c>
      <c r="AH464" s="14">
        <v>0</v>
      </c>
      <c r="AI464" s="5">
        <f t="shared" ca="1" si="62"/>
        <v>1</v>
      </c>
      <c r="AJ464" s="1">
        <f ca="1">IF((M464&lt;&gt;Inputs!$D$13),IF($C$4&gt;'Invoice Tracker'!K464+Inputs!$G$27,1,0),0)</f>
        <v>1</v>
      </c>
      <c r="AK464" s="14">
        <v>0</v>
      </c>
      <c r="AL464" s="5">
        <f t="shared" ca="1" si="63"/>
        <v>1</v>
      </c>
    </row>
    <row r="465" spans="2:38" x14ac:dyDescent="0.2">
      <c r="B465" s="31" t="s">
        <v>42</v>
      </c>
      <c r="C465" s="32" t="s">
        <v>240</v>
      </c>
      <c r="D465" s="33" t="s">
        <v>42</v>
      </c>
      <c r="E465" s="31" t="s">
        <v>42</v>
      </c>
      <c r="F465" s="31" t="s">
        <v>42</v>
      </c>
      <c r="G465" s="13">
        <v>0</v>
      </c>
      <c r="H465" s="13">
        <v>0</v>
      </c>
      <c r="I465" s="14" t="s">
        <v>7</v>
      </c>
      <c r="J465" s="15"/>
      <c r="K465" s="15"/>
      <c r="L465" s="4" t="str">
        <f>IF(H465&lt;&gt;0,IF(Q465&gt;0,IF($C$4&gt;K465,Inputs!$D$7,Inputs!$D$8),Inputs!$D$9),"-")</f>
        <v>-</v>
      </c>
      <c r="M465" s="4" t="str">
        <f>IF(H465&lt;&gt;0,IF(O465=0,Inputs!$D$11,IF(AND(O465&gt;0,O465&lt;Q465),Inputs!$D$12,Inputs!$D$13)),"-")</f>
        <v>-</v>
      </c>
      <c r="N465" s="14" t="s">
        <v>199</v>
      </c>
      <c r="O465" s="13">
        <v>0</v>
      </c>
      <c r="P465" s="13" t="s">
        <v>42</v>
      </c>
      <c r="Q465" s="2">
        <f t="shared" si="57"/>
        <v>0</v>
      </c>
      <c r="R465" s="6" t="str">
        <f>IF(H465&lt;&gt;0,IF(M465&lt;&gt;Inputs!$D$13,$C$4-J465,"-"),"-")</f>
        <v>-</v>
      </c>
      <c r="S465" s="6" t="str">
        <f ca="1">IF(AND(H465&lt;&gt;0,K465&lt;$C$4),IF(M465&lt;&gt;Inputs!$D$13,$C$4-K465,"-"),"-")</f>
        <v>-</v>
      </c>
      <c r="T465" s="6" t="str">
        <f>IF(M465=Inputs!$D$9,'Invoice Tracker'!P465-'Invoice Tracker'!K465,"-")</f>
        <v>-</v>
      </c>
      <c r="U465" s="5">
        <f ca="1">IF((M465&lt;&gt;Inputs!$D$13),IF($C$4&gt;'Invoice Tracker'!K465+Inputs!$G$22,1,0),0)</f>
        <v>1</v>
      </c>
      <c r="V465" s="14">
        <v>0</v>
      </c>
      <c r="W465" s="5">
        <f t="shared" ca="1" si="58"/>
        <v>1</v>
      </c>
      <c r="X465" s="1">
        <f ca="1">IF((M465&lt;&gt;Inputs!$D$13),IF($C$4&gt;'Invoice Tracker'!K465+Inputs!$G$23,1,0),0)</f>
        <v>1</v>
      </c>
      <c r="Y465" s="14">
        <v>0</v>
      </c>
      <c r="Z465" s="5">
        <f t="shared" ca="1" si="59"/>
        <v>1</v>
      </c>
      <c r="AA465" s="1">
        <f ca="1">IF((M465&lt;&gt;Inputs!$D$13),IF($C$4&gt;'Invoice Tracker'!K465+Inputs!$G$24,1,0),0)</f>
        <v>1</v>
      </c>
      <c r="AB465" s="14">
        <v>0</v>
      </c>
      <c r="AC465" s="5">
        <f t="shared" ca="1" si="60"/>
        <v>1</v>
      </c>
      <c r="AD465" s="1">
        <f ca="1">IF((M465&lt;&gt;Inputs!$D$13),IF($C$4&gt;'Invoice Tracker'!K465+Inputs!$G$25,1,0),0)</f>
        <v>1</v>
      </c>
      <c r="AE465" s="14">
        <v>0</v>
      </c>
      <c r="AF465" s="5">
        <f t="shared" ca="1" si="61"/>
        <v>1</v>
      </c>
      <c r="AG465" s="1">
        <f ca="1">IF((M465&lt;&gt;Inputs!$D$13),IF($C$4&gt;'Invoice Tracker'!K465+Inputs!$G$26,1,0),0)</f>
        <v>1</v>
      </c>
      <c r="AH465" s="14">
        <v>0</v>
      </c>
      <c r="AI465" s="5">
        <f t="shared" ca="1" si="62"/>
        <v>1</v>
      </c>
      <c r="AJ465" s="1">
        <f ca="1">IF((M465&lt;&gt;Inputs!$D$13),IF($C$4&gt;'Invoice Tracker'!K465+Inputs!$G$27,1,0),0)</f>
        <v>1</v>
      </c>
      <c r="AK465" s="14">
        <v>0</v>
      </c>
      <c r="AL465" s="5">
        <f t="shared" ca="1" si="63"/>
        <v>1</v>
      </c>
    </row>
    <row r="466" spans="2:38" x14ac:dyDescent="0.2">
      <c r="B466" s="31" t="s">
        <v>42</v>
      </c>
      <c r="C466" s="32" t="s">
        <v>240</v>
      </c>
      <c r="D466" s="33" t="s">
        <v>42</v>
      </c>
      <c r="E466" s="31" t="s">
        <v>42</v>
      </c>
      <c r="F466" s="31" t="s">
        <v>42</v>
      </c>
      <c r="G466" s="13">
        <v>0</v>
      </c>
      <c r="H466" s="13">
        <v>0</v>
      </c>
      <c r="I466" s="14" t="s">
        <v>7</v>
      </c>
      <c r="J466" s="15"/>
      <c r="K466" s="15"/>
      <c r="L466" s="4" t="str">
        <f>IF(H466&lt;&gt;0,IF(Q466&gt;0,IF($C$4&gt;K466,Inputs!$D$7,Inputs!$D$8),Inputs!$D$9),"-")</f>
        <v>-</v>
      </c>
      <c r="M466" s="4" t="str">
        <f>IF(H466&lt;&gt;0,IF(O466=0,Inputs!$D$11,IF(AND(O466&gt;0,O466&lt;Q466),Inputs!$D$12,Inputs!$D$13)),"-")</f>
        <v>-</v>
      </c>
      <c r="N466" s="14" t="s">
        <v>199</v>
      </c>
      <c r="O466" s="13">
        <v>0</v>
      </c>
      <c r="P466" s="13" t="s">
        <v>42</v>
      </c>
      <c r="Q466" s="2">
        <f t="shared" si="57"/>
        <v>0</v>
      </c>
      <c r="R466" s="6" t="str">
        <f>IF(H466&lt;&gt;0,IF(M466&lt;&gt;Inputs!$D$13,$C$4-J466,"-"),"-")</f>
        <v>-</v>
      </c>
      <c r="S466" s="6" t="str">
        <f ca="1">IF(AND(H466&lt;&gt;0,K466&lt;$C$4),IF(M466&lt;&gt;Inputs!$D$13,$C$4-K466,"-"),"-")</f>
        <v>-</v>
      </c>
      <c r="T466" s="6" t="str">
        <f>IF(M466=Inputs!$D$9,'Invoice Tracker'!P466-'Invoice Tracker'!K466,"-")</f>
        <v>-</v>
      </c>
      <c r="U466" s="5">
        <f ca="1">IF((M466&lt;&gt;Inputs!$D$13),IF($C$4&gt;'Invoice Tracker'!K466+Inputs!$G$22,1,0),0)</f>
        <v>1</v>
      </c>
      <c r="V466" s="14">
        <v>0</v>
      </c>
      <c r="W466" s="5">
        <f t="shared" ca="1" si="58"/>
        <v>1</v>
      </c>
      <c r="X466" s="1">
        <f ca="1">IF((M466&lt;&gt;Inputs!$D$13),IF($C$4&gt;'Invoice Tracker'!K466+Inputs!$G$23,1,0),0)</f>
        <v>1</v>
      </c>
      <c r="Y466" s="14">
        <v>0</v>
      </c>
      <c r="Z466" s="5">
        <f t="shared" ca="1" si="59"/>
        <v>1</v>
      </c>
      <c r="AA466" s="1">
        <f ca="1">IF((M466&lt;&gt;Inputs!$D$13),IF($C$4&gt;'Invoice Tracker'!K466+Inputs!$G$24,1,0),0)</f>
        <v>1</v>
      </c>
      <c r="AB466" s="14">
        <v>0</v>
      </c>
      <c r="AC466" s="5">
        <f t="shared" ca="1" si="60"/>
        <v>1</v>
      </c>
      <c r="AD466" s="1">
        <f ca="1">IF((M466&lt;&gt;Inputs!$D$13),IF($C$4&gt;'Invoice Tracker'!K466+Inputs!$G$25,1,0),0)</f>
        <v>1</v>
      </c>
      <c r="AE466" s="14">
        <v>0</v>
      </c>
      <c r="AF466" s="5">
        <f t="shared" ca="1" si="61"/>
        <v>1</v>
      </c>
      <c r="AG466" s="1">
        <f ca="1">IF((M466&lt;&gt;Inputs!$D$13),IF($C$4&gt;'Invoice Tracker'!K466+Inputs!$G$26,1,0),0)</f>
        <v>1</v>
      </c>
      <c r="AH466" s="14">
        <v>0</v>
      </c>
      <c r="AI466" s="5">
        <f t="shared" ca="1" si="62"/>
        <v>1</v>
      </c>
      <c r="AJ466" s="1">
        <f ca="1">IF((M466&lt;&gt;Inputs!$D$13),IF($C$4&gt;'Invoice Tracker'!K466+Inputs!$G$27,1,0),0)</f>
        <v>1</v>
      </c>
      <c r="AK466" s="14">
        <v>0</v>
      </c>
      <c r="AL466" s="5">
        <f t="shared" ca="1" si="63"/>
        <v>1</v>
      </c>
    </row>
    <row r="467" spans="2:38" x14ac:dyDescent="0.2">
      <c r="B467" s="31" t="s">
        <v>42</v>
      </c>
      <c r="C467" s="32" t="s">
        <v>240</v>
      </c>
      <c r="D467" s="33" t="s">
        <v>42</v>
      </c>
      <c r="E467" s="31" t="s">
        <v>42</v>
      </c>
      <c r="F467" s="31" t="s">
        <v>42</v>
      </c>
      <c r="G467" s="13">
        <v>0</v>
      </c>
      <c r="H467" s="13">
        <v>0</v>
      </c>
      <c r="I467" s="14" t="s">
        <v>7</v>
      </c>
      <c r="J467" s="15"/>
      <c r="K467" s="15"/>
      <c r="L467" s="4" t="str">
        <f>IF(H467&lt;&gt;0,IF(Q467&gt;0,IF($C$4&gt;K467,Inputs!$D$7,Inputs!$D$8),Inputs!$D$9),"-")</f>
        <v>-</v>
      </c>
      <c r="M467" s="4" t="str">
        <f>IF(H467&lt;&gt;0,IF(O467=0,Inputs!$D$11,IF(AND(O467&gt;0,O467&lt;Q467),Inputs!$D$12,Inputs!$D$13)),"-")</f>
        <v>-</v>
      </c>
      <c r="N467" s="14" t="s">
        <v>199</v>
      </c>
      <c r="O467" s="13">
        <v>0</v>
      </c>
      <c r="P467" s="13" t="s">
        <v>42</v>
      </c>
      <c r="Q467" s="2">
        <f t="shared" si="57"/>
        <v>0</v>
      </c>
      <c r="R467" s="6" t="str">
        <f>IF(H467&lt;&gt;0,IF(M467&lt;&gt;Inputs!$D$13,$C$4-J467,"-"),"-")</f>
        <v>-</v>
      </c>
      <c r="S467" s="6" t="str">
        <f ca="1">IF(AND(H467&lt;&gt;0,K467&lt;$C$4),IF(M467&lt;&gt;Inputs!$D$13,$C$4-K467,"-"),"-")</f>
        <v>-</v>
      </c>
      <c r="T467" s="6" t="str">
        <f>IF(M467=Inputs!$D$9,'Invoice Tracker'!P467-'Invoice Tracker'!K467,"-")</f>
        <v>-</v>
      </c>
      <c r="U467" s="5">
        <f ca="1">IF((M467&lt;&gt;Inputs!$D$13),IF($C$4&gt;'Invoice Tracker'!K467+Inputs!$G$22,1,0),0)</f>
        <v>1</v>
      </c>
      <c r="V467" s="14">
        <v>0</v>
      </c>
      <c r="W467" s="5">
        <f t="shared" ca="1" si="58"/>
        <v>1</v>
      </c>
      <c r="X467" s="1">
        <f ca="1">IF((M467&lt;&gt;Inputs!$D$13),IF($C$4&gt;'Invoice Tracker'!K467+Inputs!$G$23,1,0),0)</f>
        <v>1</v>
      </c>
      <c r="Y467" s="14">
        <v>0</v>
      </c>
      <c r="Z467" s="5">
        <f t="shared" ca="1" si="59"/>
        <v>1</v>
      </c>
      <c r="AA467" s="1">
        <f ca="1">IF((M467&lt;&gt;Inputs!$D$13),IF($C$4&gt;'Invoice Tracker'!K467+Inputs!$G$24,1,0),0)</f>
        <v>1</v>
      </c>
      <c r="AB467" s="14">
        <v>0</v>
      </c>
      <c r="AC467" s="5">
        <f t="shared" ca="1" si="60"/>
        <v>1</v>
      </c>
      <c r="AD467" s="1">
        <f ca="1">IF((M467&lt;&gt;Inputs!$D$13),IF($C$4&gt;'Invoice Tracker'!K467+Inputs!$G$25,1,0),0)</f>
        <v>1</v>
      </c>
      <c r="AE467" s="14">
        <v>0</v>
      </c>
      <c r="AF467" s="5">
        <f t="shared" ca="1" si="61"/>
        <v>1</v>
      </c>
      <c r="AG467" s="1">
        <f ca="1">IF((M467&lt;&gt;Inputs!$D$13),IF($C$4&gt;'Invoice Tracker'!K467+Inputs!$G$26,1,0),0)</f>
        <v>1</v>
      </c>
      <c r="AH467" s="14">
        <v>0</v>
      </c>
      <c r="AI467" s="5">
        <f t="shared" ca="1" si="62"/>
        <v>1</v>
      </c>
      <c r="AJ467" s="1">
        <f ca="1">IF((M467&lt;&gt;Inputs!$D$13),IF($C$4&gt;'Invoice Tracker'!K467+Inputs!$G$27,1,0),0)</f>
        <v>1</v>
      </c>
      <c r="AK467" s="14">
        <v>0</v>
      </c>
      <c r="AL467" s="5">
        <f t="shared" ca="1" si="63"/>
        <v>1</v>
      </c>
    </row>
    <row r="468" spans="2:38" x14ac:dyDescent="0.2">
      <c r="B468" s="31" t="s">
        <v>42</v>
      </c>
      <c r="C468" s="32" t="s">
        <v>240</v>
      </c>
      <c r="D468" s="33" t="s">
        <v>42</v>
      </c>
      <c r="E468" s="31" t="s">
        <v>42</v>
      </c>
      <c r="F468" s="31" t="s">
        <v>42</v>
      </c>
      <c r="G468" s="13">
        <v>0</v>
      </c>
      <c r="H468" s="13">
        <v>0</v>
      </c>
      <c r="I468" s="14" t="s">
        <v>7</v>
      </c>
      <c r="J468" s="15"/>
      <c r="K468" s="15"/>
      <c r="L468" s="4" t="str">
        <f>IF(H468&lt;&gt;0,IF(Q468&gt;0,IF($C$4&gt;K468,Inputs!$D$7,Inputs!$D$8),Inputs!$D$9),"-")</f>
        <v>-</v>
      </c>
      <c r="M468" s="4" t="str">
        <f>IF(H468&lt;&gt;0,IF(O468=0,Inputs!$D$11,IF(AND(O468&gt;0,O468&lt;Q468),Inputs!$D$12,Inputs!$D$13)),"-")</f>
        <v>-</v>
      </c>
      <c r="N468" s="14" t="s">
        <v>199</v>
      </c>
      <c r="O468" s="13">
        <v>0</v>
      </c>
      <c r="P468" s="13" t="s">
        <v>42</v>
      </c>
      <c r="Q468" s="2">
        <f t="shared" si="57"/>
        <v>0</v>
      </c>
      <c r="R468" s="6" t="str">
        <f>IF(H468&lt;&gt;0,IF(M468&lt;&gt;Inputs!$D$13,$C$4-J468,"-"),"-")</f>
        <v>-</v>
      </c>
      <c r="S468" s="6" t="str">
        <f ca="1">IF(AND(H468&lt;&gt;0,K468&lt;$C$4),IF(M468&lt;&gt;Inputs!$D$13,$C$4-K468,"-"),"-")</f>
        <v>-</v>
      </c>
      <c r="T468" s="6" t="str">
        <f>IF(M468=Inputs!$D$9,'Invoice Tracker'!P468-'Invoice Tracker'!K468,"-")</f>
        <v>-</v>
      </c>
      <c r="U468" s="5">
        <f ca="1">IF((M468&lt;&gt;Inputs!$D$13),IF($C$4&gt;'Invoice Tracker'!K468+Inputs!$G$22,1,0),0)</f>
        <v>1</v>
      </c>
      <c r="V468" s="14">
        <v>0</v>
      </c>
      <c r="W468" s="5">
        <f t="shared" ca="1" si="58"/>
        <v>1</v>
      </c>
      <c r="X468" s="1">
        <f ca="1">IF((M468&lt;&gt;Inputs!$D$13),IF($C$4&gt;'Invoice Tracker'!K468+Inputs!$G$23,1,0),0)</f>
        <v>1</v>
      </c>
      <c r="Y468" s="14">
        <v>0</v>
      </c>
      <c r="Z468" s="5">
        <f t="shared" ca="1" si="59"/>
        <v>1</v>
      </c>
      <c r="AA468" s="1">
        <f ca="1">IF((M468&lt;&gt;Inputs!$D$13),IF($C$4&gt;'Invoice Tracker'!K468+Inputs!$G$24,1,0),0)</f>
        <v>1</v>
      </c>
      <c r="AB468" s="14">
        <v>0</v>
      </c>
      <c r="AC468" s="5">
        <f t="shared" ca="1" si="60"/>
        <v>1</v>
      </c>
      <c r="AD468" s="1">
        <f ca="1">IF((M468&lt;&gt;Inputs!$D$13),IF($C$4&gt;'Invoice Tracker'!K468+Inputs!$G$25,1,0),0)</f>
        <v>1</v>
      </c>
      <c r="AE468" s="14">
        <v>0</v>
      </c>
      <c r="AF468" s="5">
        <f t="shared" ca="1" si="61"/>
        <v>1</v>
      </c>
      <c r="AG468" s="1">
        <f ca="1">IF((M468&lt;&gt;Inputs!$D$13),IF($C$4&gt;'Invoice Tracker'!K468+Inputs!$G$26,1,0),0)</f>
        <v>1</v>
      </c>
      <c r="AH468" s="14">
        <v>0</v>
      </c>
      <c r="AI468" s="5">
        <f t="shared" ca="1" si="62"/>
        <v>1</v>
      </c>
      <c r="AJ468" s="1">
        <f ca="1">IF((M468&lt;&gt;Inputs!$D$13),IF($C$4&gt;'Invoice Tracker'!K468+Inputs!$G$27,1,0),0)</f>
        <v>1</v>
      </c>
      <c r="AK468" s="14">
        <v>0</v>
      </c>
      <c r="AL468" s="5">
        <f t="shared" ca="1" si="63"/>
        <v>1</v>
      </c>
    </row>
    <row r="469" spans="2:38" x14ac:dyDescent="0.2">
      <c r="B469" s="31" t="s">
        <v>42</v>
      </c>
      <c r="C469" s="32" t="s">
        <v>240</v>
      </c>
      <c r="D469" s="33" t="s">
        <v>42</v>
      </c>
      <c r="E469" s="31" t="s">
        <v>42</v>
      </c>
      <c r="F469" s="31" t="s">
        <v>42</v>
      </c>
      <c r="G469" s="13">
        <v>0</v>
      </c>
      <c r="H469" s="13">
        <v>0</v>
      </c>
      <c r="I469" s="14" t="s">
        <v>7</v>
      </c>
      <c r="J469" s="15"/>
      <c r="K469" s="15"/>
      <c r="L469" s="4" t="str">
        <f>IF(H469&lt;&gt;0,IF(Q469&gt;0,IF($C$4&gt;K469,Inputs!$D$7,Inputs!$D$8),Inputs!$D$9),"-")</f>
        <v>-</v>
      </c>
      <c r="M469" s="4" t="str">
        <f>IF(H469&lt;&gt;0,IF(O469=0,Inputs!$D$11,IF(AND(O469&gt;0,O469&lt;Q469),Inputs!$D$12,Inputs!$D$13)),"-")</f>
        <v>-</v>
      </c>
      <c r="N469" s="14" t="s">
        <v>199</v>
      </c>
      <c r="O469" s="13">
        <v>0</v>
      </c>
      <c r="P469" s="13" t="s">
        <v>42</v>
      </c>
      <c r="Q469" s="2">
        <f t="shared" si="57"/>
        <v>0</v>
      </c>
      <c r="R469" s="6" t="str">
        <f>IF(H469&lt;&gt;0,IF(M469&lt;&gt;Inputs!$D$13,$C$4-J469,"-"),"-")</f>
        <v>-</v>
      </c>
      <c r="S469" s="6" t="str">
        <f ca="1">IF(AND(H469&lt;&gt;0,K469&lt;$C$4),IF(M469&lt;&gt;Inputs!$D$13,$C$4-K469,"-"),"-")</f>
        <v>-</v>
      </c>
      <c r="T469" s="6" t="str">
        <f>IF(M469=Inputs!$D$9,'Invoice Tracker'!P469-'Invoice Tracker'!K469,"-")</f>
        <v>-</v>
      </c>
      <c r="U469" s="5">
        <f ca="1">IF((M469&lt;&gt;Inputs!$D$13),IF($C$4&gt;'Invoice Tracker'!K469+Inputs!$G$22,1,0),0)</f>
        <v>1</v>
      </c>
      <c r="V469" s="14">
        <v>0</v>
      </c>
      <c r="W469" s="5">
        <f t="shared" ca="1" si="58"/>
        <v>1</v>
      </c>
      <c r="X469" s="1">
        <f ca="1">IF((M469&lt;&gt;Inputs!$D$13),IF($C$4&gt;'Invoice Tracker'!K469+Inputs!$G$23,1,0),0)</f>
        <v>1</v>
      </c>
      <c r="Y469" s="14">
        <v>0</v>
      </c>
      <c r="Z469" s="5">
        <f t="shared" ca="1" si="59"/>
        <v>1</v>
      </c>
      <c r="AA469" s="1">
        <f ca="1">IF((M469&lt;&gt;Inputs!$D$13),IF($C$4&gt;'Invoice Tracker'!K469+Inputs!$G$24,1,0),0)</f>
        <v>1</v>
      </c>
      <c r="AB469" s="14">
        <v>0</v>
      </c>
      <c r="AC469" s="5">
        <f t="shared" ca="1" si="60"/>
        <v>1</v>
      </c>
      <c r="AD469" s="1">
        <f ca="1">IF((M469&lt;&gt;Inputs!$D$13),IF($C$4&gt;'Invoice Tracker'!K469+Inputs!$G$25,1,0),0)</f>
        <v>1</v>
      </c>
      <c r="AE469" s="14">
        <v>0</v>
      </c>
      <c r="AF469" s="5">
        <f t="shared" ca="1" si="61"/>
        <v>1</v>
      </c>
      <c r="AG469" s="1">
        <f ca="1">IF((M469&lt;&gt;Inputs!$D$13),IF($C$4&gt;'Invoice Tracker'!K469+Inputs!$G$26,1,0),0)</f>
        <v>1</v>
      </c>
      <c r="AH469" s="14">
        <v>0</v>
      </c>
      <c r="AI469" s="5">
        <f t="shared" ca="1" si="62"/>
        <v>1</v>
      </c>
      <c r="AJ469" s="1">
        <f ca="1">IF((M469&lt;&gt;Inputs!$D$13),IF($C$4&gt;'Invoice Tracker'!K469+Inputs!$G$27,1,0),0)</f>
        <v>1</v>
      </c>
      <c r="AK469" s="14">
        <v>0</v>
      </c>
      <c r="AL469" s="5">
        <f t="shared" ca="1" si="63"/>
        <v>1</v>
      </c>
    </row>
    <row r="470" spans="2:38" x14ac:dyDescent="0.2">
      <c r="B470" s="31" t="s">
        <v>42</v>
      </c>
      <c r="C470" s="32" t="s">
        <v>240</v>
      </c>
      <c r="D470" s="33" t="s">
        <v>42</v>
      </c>
      <c r="E470" s="31" t="s">
        <v>42</v>
      </c>
      <c r="F470" s="31" t="s">
        <v>42</v>
      </c>
      <c r="G470" s="13">
        <v>0</v>
      </c>
      <c r="H470" s="13">
        <v>0</v>
      </c>
      <c r="I470" s="14" t="s">
        <v>7</v>
      </c>
      <c r="J470" s="15"/>
      <c r="K470" s="15"/>
      <c r="L470" s="4" t="str">
        <f>IF(H470&lt;&gt;0,IF(Q470&gt;0,IF($C$4&gt;K470,Inputs!$D$7,Inputs!$D$8),Inputs!$D$9),"-")</f>
        <v>-</v>
      </c>
      <c r="M470" s="4" t="str">
        <f>IF(H470&lt;&gt;0,IF(O470=0,Inputs!$D$11,IF(AND(O470&gt;0,O470&lt;Q470),Inputs!$D$12,Inputs!$D$13)),"-")</f>
        <v>-</v>
      </c>
      <c r="N470" s="14" t="s">
        <v>199</v>
      </c>
      <c r="O470" s="13">
        <v>0</v>
      </c>
      <c r="P470" s="13" t="s">
        <v>42</v>
      </c>
      <c r="Q470" s="2">
        <f t="shared" si="57"/>
        <v>0</v>
      </c>
      <c r="R470" s="6" t="str">
        <f>IF(H470&lt;&gt;0,IF(M470&lt;&gt;Inputs!$D$13,$C$4-J470,"-"),"-")</f>
        <v>-</v>
      </c>
      <c r="S470" s="6" t="str">
        <f ca="1">IF(AND(H470&lt;&gt;0,K470&lt;$C$4),IF(M470&lt;&gt;Inputs!$D$13,$C$4-K470,"-"),"-")</f>
        <v>-</v>
      </c>
      <c r="T470" s="6" t="str">
        <f>IF(M470=Inputs!$D$9,'Invoice Tracker'!P470-'Invoice Tracker'!K470,"-")</f>
        <v>-</v>
      </c>
      <c r="U470" s="5">
        <f ca="1">IF((M470&lt;&gt;Inputs!$D$13),IF($C$4&gt;'Invoice Tracker'!K470+Inputs!$G$22,1,0),0)</f>
        <v>1</v>
      </c>
      <c r="V470" s="14">
        <v>0</v>
      </c>
      <c r="W470" s="5">
        <f t="shared" ca="1" si="58"/>
        <v>1</v>
      </c>
      <c r="X470" s="1">
        <f ca="1">IF((M470&lt;&gt;Inputs!$D$13),IF($C$4&gt;'Invoice Tracker'!K470+Inputs!$G$23,1,0),0)</f>
        <v>1</v>
      </c>
      <c r="Y470" s="14">
        <v>0</v>
      </c>
      <c r="Z470" s="5">
        <f t="shared" ca="1" si="59"/>
        <v>1</v>
      </c>
      <c r="AA470" s="1">
        <f ca="1">IF((M470&lt;&gt;Inputs!$D$13),IF($C$4&gt;'Invoice Tracker'!K470+Inputs!$G$24,1,0),0)</f>
        <v>1</v>
      </c>
      <c r="AB470" s="14">
        <v>0</v>
      </c>
      <c r="AC470" s="5">
        <f t="shared" ca="1" si="60"/>
        <v>1</v>
      </c>
      <c r="AD470" s="1">
        <f ca="1">IF((M470&lt;&gt;Inputs!$D$13),IF($C$4&gt;'Invoice Tracker'!K470+Inputs!$G$25,1,0),0)</f>
        <v>1</v>
      </c>
      <c r="AE470" s="14">
        <v>0</v>
      </c>
      <c r="AF470" s="5">
        <f t="shared" ca="1" si="61"/>
        <v>1</v>
      </c>
      <c r="AG470" s="1">
        <f ca="1">IF((M470&lt;&gt;Inputs!$D$13),IF($C$4&gt;'Invoice Tracker'!K470+Inputs!$G$26,1,0),0)</f>
        <v>1</v>
      </c>
      <c r="AH470" s="14">
        <v>0</v>
      </c>
      <c r="AI470" s="5">
        <f t="shared" ca="1" si="62"/>
        <v>1</v>
      </c>
      <c r="AJ470" s="1">
        <f ca="1">IF((M470&lt;&gt;Inputs!$D$13),IF($C$4&gt;'Invoice Tracker'!K470+Inputs!$G$27,1,0),0)</f>
        <v>1</v>
      </c>
      <c r="AK470" s="14">
        <v>0</v>
      </c>
      <c r="AL470" s="5">
        <f t="shared" ca="1" si="63"/>
        <v>1</v>
      </c>
    </row>
    <row r="471" spans="2:38" x14ac:dyDescent="0.2">
      <c r="B471" s="31" t="s">
        <v>42</v>
      </c>
      <c r="C471" s="32" t="s">
        <v>240</v>
      </c>
      <c r="D471" s="33" t="s">
        <v>42</v>
      </c>
      <c r="E471" s="31" t="s">
        <v>42</v>
      </c>
      <c r="F471" s="31" t="s">
        <v>42</v>
      </c>
      <c r="G471" s="13">
        <v>0</v>
      </c>
      <c r="H471" s="13">
        <v>0</v>
      </c>
      <c r="I471" s="14" t="s">
        <v>7</v>
      </c>
      <c r="J471" s="15"/>
      <c r="K471" s="15"/>
      <c r="L471" s="4" t="str">
        <f>IF(H471&lt;&gt;0,IF(Q471&gt;0,IF($C$4&gt;K471,Inputs!$D$7,Inputs!$D$8),Inputs!$D$9),"-")</f>
        <v>-</v>
      </c>
      <c r="M471" s="4" t="str">
        <f>IF(H471&lt;&gt;0,IF(O471=0,Inputs!$D$11,IF(AND(O471&gt;0,O471&lt;Q471),Inputs!$D$12,Inputs!$D$13)),"-")</f>
        <v>-</v>
      </c>
      <c r="N471" s="14" t="s">
        <v>199</v>
      </c>
      <c r="O471" s="13">
        <v>0</v>
      </c>
      <c r="P471" s="13" t="s">
        <v>42</v>
      </c>
      <c r="Q471" s="2">
        <f t="shared" si="57"/>
        <v>0</v>
      </c>
      <c r="R471" s="6" t="str">
        <f>IF(H471&lt;&gt;0,IF(M471&lt;&gt;Inputs!$D$13,$C$4-J471,"-"),"-")</f>
        <v>-</v>
      </c>
      <c r="S471" s="6" t="str">
        <f ca="1">IF(AND(H471&lt;&gt;0,K471&lt;$C$4),IF(M471&lt;&gt;Inputs!$D$13,$C$4-K471,"-"),"-")</f>
        <v>-</v>
      </c>
      <c r="T471" s="6" t="str">
        <f>IF(M471=Inputs!$D$9,'Invoice Tracker'!P471-'Invoice Tracker'!K471,"-")</f>
        <v>-</v>
      </c>
      <c r="U471" s="5">
        <f ca="1">IF((M471&lt;&gt;Inputs!$D$13),IF($C$4&gt;'Invoice Tracker'!K471+Inputs!$G$22,1,0),0)</f>
        <v>1</v>
      </c>
      <c r="V471" s="14">
        <v>0</v>
      </c>
      <c r="W471" s="5">
        <f t="shared" ca="1" si="58"/>
        <v>1</v>
      </c>
      <c r="X471" s="1">
        <f ca="1">IF((M471&lt;&gt;Inputs!$D$13),IF($C$4&gt;'Invoice Tracker'!K471+Inputs!$G$23,1,0),0)</f>
        <v>1</v>
      </c>
      <c r="Y471" s="14">
        <v>0</v>
      </c>
      <c r="Z471" s="5">
        <f t="shared" ca="1" si="59"/>
        <v>1</v>
      </c>
      <c r="AA471" s="1">
        <f ca="1">IF((M471&lt;&gt;Inputs!$D$13),IF($C$4&gt;'Invoice Tracker'!K471+Inputs!$G$24,1,0),0)</f>
        <v>1</v>
      </c>
      <c r="AB471" s="14">
        <v>0</v>
      </c>
      <c r="AC471" s="5">
        <f t="shared" ca="1" si="60"/>
        <v>1</v>
      </c>
      <c r="AD471" s="1">
        <f ca="1">IF((M471&lt;&gt;Inputs!$D$13),IF($C$4&gt;'Invoice Tracker'!K471+Inputs!$G$25,1,0),0)</f>
        <v>1</v>
      </c>
      <c r="AE471" s="14">
        <v>0</v>
      </c>
      <c r="AF471" s="5">
        <f t="shared" ca="1" si="61"/>
        <v>1</v>
      </c>
      <c r="AG471" s="1">
        <f ca="1">IF((M471&lt;&gt;Inputs!$D$13),IF($C$4&gt;'Invoice Tracker'!K471+Inputs!$G$26,1,0),0)</f>
        <v>1</v>
      </c>
      <c r="AH471" s="14">
        <v>0</v>
      </c>
      <c r="AI471" s="5">
        <f t="shared" ca="1" si="62"/>
        <v>1</v>
      </c>
      <c r="AJ471" s="1">
        <f ca="1">IF((M471&lt;&gt;Inputs!$D$13),IF($C$4&gt;'Invoice Tracker'!K471+Inputs!$G$27,1,0),0)</f>
        <v>1</v>
      </c>
      <c r="AK471" s="14">
        <v>0</v>
      </c>
      <c r="AL471" s="5">
        <f t="shared" ca="1" si="63"/>
        <v>1</v>
      </c>
    </row>
    <row r="472" spans="2:38" x14ac:dyDescent="0.2">
      <c r="B472" s="31" t="s">
        <v>42</v>
      </c>
      <c r="C472" s="32" t="s">
        <v>240</v>
      </c>
      <c r="D472" s="33" t="s">
        <v>42</v>
      </c>
      <c r="E472" s="31" t="s">
        <v>42</v>
      </c>
      <c r="F472" s="31" t="s">
        <v>42</v>
      </c>
      <c r="G472" s="13">
        <v>0</v>
      </c>
      <c r="H472" s="13">
        <v>0</v>
      </c>
      <c r="I472" s="14" t="s">
        <v>7</v>
      </c>
      <c r="J472" s="15"/>
      <c r="K472" s="15"/>
      <c r="L472" s="4" t="str">
        <f>IF(H472&lt;&gt;0,IF(Q472&gt;0,IF($C$4&gt;K472,Inputs!$D$7,Inputs!$D$8),Inputs!$D$9),"-")</f>
        <v>-</v>
      </c>
      <c r="M472" s="4" t="str">
        <f>IF(H472&lt;&gt;0,IF(O472=0,Inputs!$D$11,IF(AND(O472&gt;0,O472&lt;Q472),Inputs!$D$12,Inputs!$D$13)),"-")</f>
        <v>-</v>
      </c>
      <c r="N472" s="14" t="s">
        <v>199</v>
      </c>
      <c r="O472" s="13">
        <v>0</v>
      </c>
      <c r="P472" s="13" t="s">
        <v>42</v>
      </c>
      <c r="Q472" s="2">
        <f t="shared" si="57"/>
        <v>0</v>
      </c>
      <c r="R472" s="6" t="str">
        <f>IF(H472&lt;&gt;0,IF(M472&lt;&gt;Inputs!$D$13,$C$4-J472,"-"),"-")</f>
        <v>-</v>
      </c>
      <c r="S472" s="6" t="str">
        <f ca="1">IF(AND(H472&lt;&gt;0,K472&lt;$C$4),IF(M472&lt;&gt;Inputs!$D$13,$C$4-K472,"-"),"-")</f>
        <v>-</v>
      </c>
      <c r="T472" s="6" t="str">
        <f>IF(M472=Inputs!$D$9,'Invoice Tracker'!P472-'Invoice Tracker'!K472,"-")</f>
        <v>-</v>
      </c>
      <c r="U472" s="5">
        <f ca="1">IF((M472&lt;&gt;Inputs!$D$13),IF($C$4&gt;'Invoice Tracker'!K472+Inputs!$G$22,1,0),0)</f>
        <v>1</v>
      </c>
      <c r="V472" s="14">
        <v>0</v>
      </c>
      <c r="W472" s="5">
        <f t="shared" ca="1" si="58"/>
        <v>1</v>
      </c>
      <c r="X472" s="1">
        <f ca="1">IF((M472&lt;&gt;Inputs!$D$13),IF($C$4&gt;'Invoice Tracker'!K472+Inputs!$G$23,1,0),0)</f>
        <v>1</v>
      </c>
      <c r="Y472" s="14">
        <v>0</v>
      </c>
      <c r="Z472" s="5">
        <f t="shared" ca="1" si="59"/>
        <v>1</v>
      </c>
      <c r="AA472" s="1">
        <f ca="1">IF((M472&lt;&gt;Inputs!$D$13),IF($C$4&gt;'Invoice Tracker'!K472+Inputs!$G$24,1,0),0)</f>
        <v>1</v>
      </c>
      <c r="AB472" s="14">
        <v>0</v>
      </c>
      <c r="AC472" s="5">
        <f t="shared" ca="1" si="60"/>
        <v>1</v>
      </c>
      <c r="AD472" s="1">
        <f ca="1">IF((M472&lt;&gt;Inputs!$D$13),IF($C$4&gt;'Invoice Tracker'!K472+Inputs!$G$25,1,0),0)</f>
        <v>1</v>
      </c>
      <c r="AE472" s="14">
        <v>0</v>
      </c>
      <c r="AF472" s="5">
        <f t="shared" ca="1" si="61"/>
        <v>1</v>
      </c>
      <c r="AG472" s="1">
        <f ca="1">IF((M472&lt;&gt;Inputs!$D$13),IF($C$4&gt;'Invoice Tracker'!K472+Inputs!$G$26,1,0),0)</f>
        <v>1</v>
      </c>
      <c r="AH472" s="14">
        <v>0</v>
      </c>
      <c r="AI472" s="5">
        <f t="shared" ca="1" si="62"/>
        <v>1</v>
      </c>
      <c r="AJ472" s="1">
        <f ca="1">IF((M472&lt;&gt;Inputs!$D$13),IF($C$4&gt;'Invoice Tracker'!K472+Inputs!$G$27,1,0),0)</f>
        <v>1</v>
      </c>
      <c r="AK472" s="14">
        <v>0</v>
      </c>
      <c r="AL472" s="5">
        <f t="shared" ca="1" si="63"/>
        <v>1</v>
      </c>
    </row>
    <row r="473" spans="2:38" x14ac:dyDescent="0.2">
      <c r="B473" s="31" t="s">
        <v>42</v>
      </c>
      <c r="C473" s="32" t="s">
        <v>240</v>
      </c>
      <c r="D473" s="33" t="s">
        <v>42</v>
      </c>
      <c r="E473" s="31" t="s">
        <v>42</v>
      </c>
      <c r="F473" s="31" t="s">
        <v>42</v>
      </c>
      <c r="G473" s="13">
        <v>0</v>
      </c>
      <c r="H473" s="13">
        <v>0</v>
      </c>
      <c r="I473" s="14" t="s">
        <v>7</v>
      </c>
      <c r="J473" s="15"/>
      <c r="K473" s="15"/>
      <c r="L473" s="4" t="str">
        <f>IF(H473&lt;&gt;0,IF(Q473&gt;0,IF($C$4&gt;K473,Inputs!$D$7,Inputs!$D$8),Inputs!$D$9),"-")</f>
        <v>-</v>
      </c>
      <c r="M473" s="4" t="str">
        <f>IF(H473&lt;&gt;0,IF(O473=0,Inputs!$D$11,IF(AND(O473&gt;0,O473&lt;Q473),Inputs!$D$12,Inputs!$D$13)),"-")</f>
        <v>-</v>
      </c>
      <c r="N473" s="14" t="s">
        <v>199</v>
      </c>
      <c r="O473" s="13">
        <v>0</v>
      </c>
      <c r="P473" s="13" t="s">
        <v>42</v>
      </c>
      <c r="Q473" s="2">
        <f t="shared" si="57"/>
        <v>0</v>
      </c>
      <c r="R473" s="6" t="str">
        <f>IF(H473&lt;&gt;0,IF(M473&lt;&gt;Inputs!$D$13,$C$4-J473,"-"),"-")</f>
        <v>-</v>
      </c>
      <c r="S473" s="6" t="str">
        <f ca="1">IF(AND(H473&lt;&gt;0,K473&lt;$C$4),IF(M473&lt;&gt;Inputs!$D$13,$C$4-K473,"-"),"-")</f>
        <v>-</v>
      </c>
      <c r="T473" s="6" t="str">
        <f>IF(M473=Inputs!$D$9,'Invoice Tracker'!P473-'Invoice Tracker'!K473,"-")</f>
        <v>-</v>
      </c>
      <c r="U473" s="5">
        <f ca="1">IF((M473&lt;&gt;Inputs!$D$13),IF($C$4&gt;'Invoice Tracker'!K473+Inputs!$G$22,1,0),0)</f>
        <v>1</v>
      </c>
      <c r="V473" s="14">
        <v>0</v>
      </c>
      <c r="W473" s="5">
        <f t="shared" ca="1" si="58"/>
        <v>1</v>
      </c>
      <c r="X473" s="1">
        <f ca="1">IF((M473&lt;&gt;Inputs!$D$13),IF($C$4&gt;'Invoice Tracker'!K473+Inputs!$G$23,1,0),0)</f>
        <v>1</v>
      </c>
      <c r="Y473" s="14">
        <v>0</v>
      </c>
      <c r="Z473" s="5">
        <f t="shared" ca="1" si="59"/>
        <v>1</v>
      </c>
      <c r="AA473" s="1">
        <f ca="1">IF((M473&lt;&gt;Inputs!$D$13),IF($C$4&gt;'Invoice Tracker'!K473+Inputs!$G$24,1,0),0)</f>
        <v>1</v>
      </c>
      <c r="AB473" s="14">
        <v>0</v>
      </c>
      <c r="AC473" s="5">
        <f t="shared" ca="1" si="60"/>
        <v>1</v>
      </c>
      <c r="AD473" s="1">
        <f ca="1">IF((M473&lt;&gt;Inputs!$D$13),IF($C$4&gt;'Invoice Tracker'!K473+Inputs!$G$25,1,0),0)</f>
        <v>1</v>
      </c>
      <c r="AE473" s="14">
        <v>0</v>
      </c>
      <c r="AF473" s="5">
        <f t="shared" ca="1" si="61"/>
        <v>1</v>
      </c>
      <c r="AG473" s="1">
        <f ca="1">IF((M473&lt;&gt;Inputs!$D$13),IF($C$4&gt;'Invoice Tracker'!K473+Inputs!$G$26,1,0),0)</f>
        <v>1</v>
      </c>
      <c r="AH473" s="14">
        <v>0</v>
      </c>
      <c r="AI473" s="5">
        <f t="shared" ca="1" si="62"/>
        <v>1</v>
      </c>
      <c r="AJ473" s="1">
        <f ca="1">IF((M473&lt;&gt;Inputs!$D$13),IF($C$4&gt;'Invoice Tracker'!K473+Inputs!$G$27,1,0),0)</f>
        <v>1</v>
      </c>
      <c r="AK473" s="14">
        <v>0</v>
      </c>
      <c r="AL473" s="5">
        <f t="shared" ca="1" si="63"/>
        <v>1</v>
      </c>
    </row>
    <row r="474" spans="2:38" x14ac:dyDescent="0.2">
      <c r="B474" s="31" t="s">
        <v>42</v>
      </c>
      <c r="C474" s="32" t="s">
        <v>240</v>
      </c>
      <c r="D474" s="33" t="s">
        <v>42</v>
      </c>
      <c r="E474" s="31" t="s">
        <v>42</v>
      </c>
      <c r="F474" s="31" t="s">
        <v>42</v>
      </c>
      <c r="G474" s="13">
        <v>0</v>
      </c>
      <c r="H474" s="13">
        <v>0</v>
      </c>
      <c r="I474" s="14" t="s">
        <v>7</v>
      </c>
      <c r="J474" s="15"/>
      <c r="K474" s="15"/>
      <c r="L474" s="4" t="str">
        <f>IF(H474&lt;&gt;0,IF(Q474&gt;0,IF($C$4&gt;K474,Inputs!$D$7,Inputs!$D$8),Inputs!$D$9),"-")</f>
        <v>-</v>
      </c>
      <c r="M474" s="4" t="str">
        <f>IF(H474&lt;&gt;0,IF(O474=0,Inputs!$D$11,IF(AND(O474&gt;0,O474&lt;Q474),Inputs!$D$12,Inputs!$D$13)),"-")</f>
        <v>-</v>
      </c>
      <c r="N474" s="14" t="s">
        <v>199</v>
      </c>
      <c r="O474" s="13">
        <v>0</v>
      </c>
      <c r="P474" s="13" t="s">
        <v>42</v>
      </c>
      <c r="Q474" s="2">
        <f t="shared" si="57"/>
        <v>0</v>
      </c>
      <c r="R474" s="6" t="str">
        <f>IF(H474&lt;&gt;0,IF(M474&lt;&gt;Inputs!$D$13,$C$4-J474,"-"),"-")</f>
        <v>-</v>
      </c>
      <c r="S474" s="6" t="str">
        <f ca="1">IF(AND(H474&lt;&gt;0,K474&lt;$C$4),IF(M474&lt;&gt;Inputs!$D$13,$C$4-K474,"-"),"-")</f>
        <v>-</v>
      </c>
      <c r="T474" s="6" t="str">
        <f>IF(M474=Inputs!$D$9,'Invoice Tracker'!P474-'Invoice Tracker'!K474,"-")</f>
        <v>-</v>
      </c>
      <c r="U474" s="5">
        <f ca="1">IF((M474&lt;&gt;Inputs!$D$13),IF($C$4&gt;'Invoice Tracker'!K474+Inputs!$G$22,1,0),0)</f>
        <v>1</v>
      </c>
      <c r="V474" s="14">
        <v>0</v>
      </c>
      <c r="W474" s="5">
        <f t="shared" ca="1" si="58"/>
        <v>1</v>
      </c>
      <c r="X474" s="1">
        <f ca="1">IF((M474&lt;&gt;Inputs!$D$13),IF($C$4&gt;'Invoice Tracker'!K474+Inputs!$G$23,1,0),0)</f>
        <v>1</v>
      </c>
      <c r="Y474" s="14">
        <v>0</v>
      </c>
      <c r="Z474" s="5">
        <f t="shared" ca="1" si="59"/>
        <v>1</v>
      </c>
      <c r="AA474" s="1">
        <f ca="1">IF((M474&lt;&gt;Inputs!$D$13),IF($C$4&gt;'Invoice Tracker'!K474+Inputs!$G$24,1,0),0)</f>
        <v>1</v>
      </c>
      <c r="AB474" s="14">
        <v>0</v>
      </c>
      <c r="AC474" s="5">
        <f t="shared" ca="1" si="60"/>
        <v>1</v>
      </c>
      <c r="AD474" s="1">
        <f ca="1">IF((M474&lt;&gt;Inputs!$D$13),IF($C$4&gt;'Invoice Tracker'!K474+Inputs!$G$25,1,0),0)</f>
        <v>1</v>
      </c>
      <c r="AE474" s="14">
        <v>0</v>
      </c>
      <c r="AF474" s="5">
        <f t="shared" ca="1" si="61"/>
        <v>1</v>
      </c>
      <c r="AG474" s="1">
        <f ca="1">IF((M474&lt;&gt;Inputs!$D$13),IF($C$4&gt;'Invoice Tracker'!K474+Inputs!$G$26,1,0),0)</f>
        <v>1</v>
      </c>
      <c r="AH474" s="14">
        <v>0</v>
      </c>
      <c r="AI474" s="5">
        <f t="shared" ca="1" si="62"/>
        <v>1</v>
      </c>
      <c r="AJ474" s="1">
        <f ca="1">IF((M474&lt;&gt;Inputs!$D$13),IF($C$4&gt;'Invoice Tracker'!K474+Inputs!$G$27,1,0),0)</f>
        <v>1</v>
      </c>
      <c r="AK474" s="14">
        <v>0</v>
      </c>
      <c r="AL474" s="5">
        <f t="shared" ca="1" si="63"/>
        <v>1</v>
      </c>
    </row>
    <row r="475" spans="2:38" x14ac:dyDescent="0.2">
      <c r="B475" s="31" t="s">
        <v>42</v>
      </c>
      <c r="C475" s="32" t="s">
        <v>240</v>
      </c>
      <c r="D475" s="33" t="s">
        <v>42</v>
      </c>
      <c r="E475" s="31" t="s">
        <v>42</v>
      </c>
      <c r="F475" s="31" t="s">
        <v>42</v>
      </c>
      <c r="G475" s="13">
        <v>0</v>
      </c>
      <c r="H475" s="13">
        <v>0</v>
      </c>
      <c r="I475" s="14" t="s">
        <v>7</v>
      </c>
      <c r="J475" s="15"/>
      <c r="K475" s="15"/>
      <c r="L475" s="4" t="str">
        <f>IF(H475&lt;&gt;0,IF(Q475&gt;0,IF($C$4&gt;K475,Inputs!$D$7,Inputs!$D$8),Inputs!$D$9),"-")</f>
        <v>-</v>
      </c>
      <c r="M475" s="4" t="str">
        <f>IF(H475&lt;&gt;0,IF(O475=0,Inputs!$D$11,IF(AND(O475&gt;0,O475&lt;Q475),Inputs!$D$12,Inputs!$D$13)),"-")</f>
        <v>-</v>
      </c>
      <c r="N475" s="14" t="s">
        <v>199</v>
      </c>
      <c r="O475" s="13">
        <v>0</v>
      </c>
      <c r="P475" s="13" t="s">
        <v>42</v>
      </c>
      <c r="Q475" s="2">
        <f t="shared" si="57"/>
        <v>0</v>
      </c>
      <c r="R475" s="6" t="str">
        <f>IF(H475&lt;&gt;0,IF(M475&lt;&gt;Inputs!$D$13,$C$4-J475,"-"),"-")</f>
        <v>-</v>
      </c>
      <c r="S475" s="6" t="str">
        <f ca="1">IF(AND(H475&lt;&gt;0,K475&lt;$C$4),IF(M475&lt;&gt;Inputs!$D$13,$C$4-K475,"-"),"-")</f>
        <v>-</v>
      </c>
      <c r="T475" s="6" t="str">
        <f>IF(M475=Inputs!$D$9,'Invoice Tracker'!P475-'Invoice Tracker'!K475,"-")</f>
        <v>-</v>
      </c>
      <c r="U475" s="5">
        <f ca="1">IF((M475&lt;&gt;Inputs!$D$13),IF($C$4&gt;'Invoice Tracker'!K475+Inputs!$G$22,1,0),0)</f>
        <v>1</v>
      </c>
      <c r="V475" s="14">
        <v>0</v>
      </c>
      <c r="W475" s="5">
        <f t="shared" ca="1" si="58"/>
        <v>1</v>
      </c>
      <c r="X475" s="1">
        <f ca="1">IF((M475&lt;&gt;Inputs!$D$13),IF($C$4&gt;'Invoice Tracker'!K475+Inputs!$G$23,1,0),0)</f>
        <v>1</v>
      </c>
      <c r="Y475" s="14">
        <v>0</v>
      </c>
      <c r="Z475" s="5">
        <f t="shared" ca="1" si="59"/>
        <v>1</v>
      </c>
      <c r="AA475" s="1">
        <f ca="1">IF((M475&lt;&gt;Inputs!$D$13),IF($C$4&gt;'Invoice Tracker'!K475+Inputs!$G$24,1,0),0)</f>
        <v>1</v>
      </c>
      <c r="AB475" s="14">
        <v>0</v>
      </c>
      <c r="AC475" s="5">
        <f t="shared" ca="1" si="60"/>
        <v>1</v>
      </c>
      <c r="AD475" s="1">
        <f ca="1">IF((M475&lt;&gt;Inputs!$D$13),IF($C$4&gt;'Invoice Tracker'!K475+Inputs!$G$25,1,0),0)</f>
        <v>1</v>
      </c>
      <c r="AE475" s="14">
        <v>0</v>
      </c>
      <c r="AF475" s="5">
        <f t="shared" ca="1" si="61"/>
        <v>1</v>
      </c>
      <c r="AG475" s="1">
        <f ca="1">IF((M475&lt;&gt;Inputs!$D$13),IF($C$4&gt;'Invoice Tracker'!K475+Inputs!$G$26,1,0),0)</f>
        <v>1</v>
      </c>
      <c r="AH475" s="14">
        <v>0</v>
      </c>
      <c r="AI475" s="5">
        <f t="shared" ca="1" si="62"/>
        <v>1</v>
      </c>
      <c r="AJ475" s="1">
        <f ca="1">IF((M475&lt;&gt;Inputs!$D$13),IF($C$4&gt;'Invoice Tracker'!K475+Inputs!$G$27,1,0),0)</f>
        <v>1</v>
      </c>
      <c r="AK475" s="14">
        <v>0</v>
      </c>
      <c r="AL475" s="5">
        <f t="shared" ca="1" si="63"/>
        <v>1</v>
      </c>
    </row>
    <row r="476" spans="2:38" x14ac:dyDescent="0.2">
      <c r="B476" s="31" t="s">
        <v>42</v>
      </c>
      <c r="C476" s="32" t="s">
        <v>240</v>
      </c>
      <c r="D476" s="33" t="s">
        <v>42</v>
      </c>
      <c r="E476" s="31" t="s">
        <v>42</v>
      </c>
      <c r="F476" s="31" t="s">
        <v>42</v>
      </c>
      <c r="G476" s="13">
        <v>0</v>
      </c>
      <c r="H476" s="13">
        <v>0</v>
      </c>
      <c r="I476" s="14" t="s">
        <v>7</v>
      </c>
      <c r="J476" s="15"/>
      <c r="K476" s="15"/>
      <c r="L476" s="4" t="str">
        <f>IF(H476&lt;&gt;0,IF(Q476&gt;0,IF($C$4&gt;K476,Inputs!$D$7,Inputs!$D$8),Inputs!$D$9),"-")</f>
        <v>-</v>
      </c>
      <c r="M476" s="4" t="str">
        <f>IF(H476&lt;&gt;0,IF(O476=0,Inputs!$D$11,IF(AND(O476&gt;0,O476&lt;Q476),Inputs!$D$12,Inputs!$D$13)),"-")</f>
        <v>-</v>
      </c>
      <c r="N476" s="14" t="s">
        <v>199</v>
      </c>
      <c r="O476" s="13">
        <v>0</v>
      </c>
      <c r="P476" s="13" t="s">
        <v>42</v>
      </c>
      <c r="Q476" s="2">
        <f t="shared" si="57"/>
        <v>0</v>
      </c>
      <c r="R476" s="6" t="str">
        <f>IF(H476&lt;&gt;0,IF(M476&lt;&gt;Inputs!$D$13,$C$4-J476,"-"),"-")</f>
        <v>-</v>
      </c>
      <c r="S476" s="6" t="str">
        <f ca="1">IF(AND(H476&lt;&gt;0,K476&lt;$C$4),IF(M476&lt;&gt;Inputs!$D$13,$C$4-K476,"-"),"-")</f>
        <v>-</v>
      </c>
      <c r="T476" s="6" t="str">
        <f>IF(M476=Inputs!$D$9,'Invoice Tracker'!P476-'Invoice Tracker'!K476,"-")</f>
        <v>-</v>
      </c>
      <c r="U476" s="5">
        <f ca="1">IF((M476&lt;&gt;Inputs!$D$13),IF($C$4&gt;'Invoice Tracker'!K476+Inputs!$G$22,1,0),0)</f>
        <v>1</v>
      </c>
      <c r="V476" s="14">
        <v>0</v>
      </c>
      <c r="W476" s="5">
        <f t="shared" ca="1" si="58"/>
        <v>1</v>
      </c>
      <c r="X476" s="1">
        <f ca="1">IF((M476&lt;&gt;Inputs!$D$13),IF($C$4&gt;'Invoice Tracker'!K476+Inputs!$G$23,1,0),0)</f>
        <v>1</v>
      </c>
      <c r="Y476" s="14">
        <v>0</v>
      </c>
      <c r="Z476" s="5">
        <f t="shared" ca="1" si="59"/>
        <v>1</v>
      </c>
      <c r="AA476" s="1">
        <f ca="1">IF((M476&lt;&gt;Inputs!$D$13),IF($C$4&gt;'Invoice Tracker'!K476+Inputs!$G$24,1,0),0)</f>
        <v>1</v>
      </c>
      <c r="AB476" s="14">
        <v>0</v>
      </c>
      <c r="AC476" s="5">
        <f t="shared" ca="1" si="60"/>
        <v>1</v>
      </c>
      <c r="AD476" s="1">
        <f ca="1">IF((M476&lt;&gt;Inputs!$D$13),IF($C$4&gt;'Invoice Tracker'!K476+Inputs!$G$25,1,0),0)</f>
        <v>1</v>
      </c>
      <c r="AE476" s="14">
        <v>0</v>
      </c>
      <c r="AF476" s="5">
        <f t="shared" ca="1" si="61"/>
        <v>1</v>
      </c>
      <c r="AG476" s="1">
        <f ca="1">IF((M476&lt;&gt;Inputs!$D$13),IF($C$4&gt;'Invoice Tracker'!K476+Inputs!$G$26,1,0),0)</f>
        <v>1</v>
      </c>
      <c r="AH476" s="14">
        <v>0</v>
      </c>
      <c r="AI476" s="5">
        <f t="shared" ca="1" si="62"/>
        <v>1</v>
      </c>
      <c r="AJ476" s="1">
        <f ca="1">IF((M476&lt;&gt;Inputs!$D$13),IF($C$4&gt;'Invoice Tracker'!K476+Inputs!$G$27,1,0),0)</f>
        <v>1</v>
      </c>
      <c r="AK476" s="14">
        <v>0</v>
      </c>
      <c r="AL476" s="5">
        <f t="shared" ca="1" si="63"/>
        <v>1</v>
      </c>
    </row>
    <row r="477" spans="2:38" x14ac:dyDescent="0.2">
      <c r="B477" s="31" t="s">
        <v>42</v>
      </c>
      <c r="C477" s="32" t="s">
        <v>240</v>
      </c>
      <c r="D477" s="33" t="s">
        <v>42</v>
      </c>
      <c r="E477" s="31" t="s">
        <v>42</v>
      </c>
      <c r="F477" s="31" t="s">
        <v>42</v>
      </c>
      <c r="G477" s="13">
        <v>0</v>
      </c>
      <c r="H477" s="13">
        <v>0</v>
      </c>
      <c r="I477" s="14" t="s">
        <v>7</v>
      </c>
      <c r="J477" s="15"/>
      <c r="K477" s="15"/>
      <c r="L477" s="4" t="str">
        <f>IF(H477&lt;&gt;0,IF(Q477&gt;0,IF($C$4&gt;K477,Inputs!$D$7,Inputs!$D$8),Inputs!$D$9),"-")</f>
        <v>-</v>
      </c>
      <c r="M477" s="4" t="str">
        <f>IF(H477&lt;&gt;0,IF(O477=0,Inputs!$D$11,IF(AND(O477&gt;0,O477&lt;Q477),Inputs!$D$12,Inputs!$D$13)),"-")</f>
        <v>-</v>
      </c>
      <c r="N477" s="14" t="s">
        <v>199</v>
      </c>
      <c r="O477" s="13">
        <v>0</v>
      </c>
      <c r="P477" s="13" t="s">
        <v>42</v>
      </c>
      <c r="Q477" s="2">
        <f t="shared" si="57"/>
        <v>0</v>
      </c>
      <c r="R477" s="6" t="str">
        <f>IF(H477&lt;&gt;0,IF(M477&lt;&gt;Inputs!$D$13,$C$4-J477,"-"),"-")</f>
        <v>-</v>
      </c>
      <c r="S477" s="6" t="str">
        <f ca="1">IF(AND(H477&lt;&gt;0,K477&lt;$C$4),IF(M477&lt;&gt;Inputs!$D$13,$C$4-K477,"-"),"-")</f>
        <v>-</v>
      </c>
      <c r="T477" s="6" t="str">
        <f>IF(M477=Inputs!$D$9,'Invoice Tracker'!P477-'Invoice Tracker'!K477,"-")</f>
        <v>-</v>
      </c>
      <c r="U477" s="5">
        <f ca="1">IF((M477&lt;&gt;Inputs!$D$13),IF($C$4&gt;'Invoice Tracker'!K477+Inputs!$G$22,1,0),0)</f>
        <v>1</v>
      </c>
      <c r="V477" s="14">
        <v>0</v>
      </c>
      <c r="W477" s="5">
        <f t="shared" ca="1" si="58"/>
        <v>1</v>
      </c>
      <c r="X477" s="1">
        <f ca="1">IF((M477&lt;&gt;Inputs!$D$13),IF($C$4&gt;'Invoice Tracker'!K477+Inputs!$G$23,1,0),0)</f>
        <v>1</v>
      </c>
      <c r="Y477" s="14">
        <v>0</v>
      </c>
      <c r="Z477" s="5">
        <f t="shared" ca="1" si="59"/>
        <v>1</v>
      </c>
      <c r="AA477" s="1">
        <f ca="1">IF((M477&lt;&gt;Inputs!$D$13),IF($C$4&gt;'Invoice Tracker'!K477+Inputs!$G$24,1,0),0)</f>
        <v>1</v>
      </c>
      <c r="AB477" s="14">
        <v>0</v>
      </c>
      <c r="AC477" s="5">
        <f t="shared" ca="1" si="60"/>
        <v>1</v>
      </c>
      <c r="AD477" s="1">
        <f ca="1">IF((M477&lt;&gt;Inputs!$D$13),IF($C$4&gt;'Invoice Tracker'!K477+Inputs!$G$25,1,0),0)</f>
        <v>1</v>
      </c>
      <c r="AE477" s="14">
        <v>0</v>
      </c>
      <c r="AF477" s="5">
        <f t="shared" ca="1" si="61"/>
        <v>1</v>
      </c>
      <c r="AG477" s="1">
        <f ca="1">IF((M477&lt;&gt;Inputs!$D$13),IF($C$4&gt;'Invoice Tracker'!K477+Inputs!$G$26,1,0),0)</f>
        <v>1</v>
      </c>
      <c r="AH477" s="14">
        <v>0</v>
      </c>
      <c r="AI477" s="5">
        <f t="shared" ca="1" si="62"/>
        <v>1</v>
      </c>
      <c r="AJ477" s="1">
        <f ca="1">IF((M477&lt;&gt;Inputs!$D$13),IF($C$4&gt;'Invoice Tracker'!K477+Inputs!$G$27,1,0),0)</f>
        <v>1</v>
      </c>
      <c r="AK477" s="14">
        <v>0</v>
      </c>
      <c r="AL477" s="5">
        <f t="shared" ca="1" si="63"/>
        <v>1</v>
      </c>
    </row>
    <row r="478" spans="2:38" x14ac:dyDescent="0.2">
      <c r="B478" s="31" t="s">
        <v>42</v>
      </c>
      <c r="C478" s="32" t="s">
        <v>240</v>
      </c>
      <c r="D478" s="33" t="s">
        <v>42</v>
      </c>
      <c r="E478" s="31" t="s">
        <v>42</v>
      </c>
      <c r="F478" s="31" t="s">
        <v>42</v>
      </c>
      <c r="G478" s="13">
        <v>0</v>
      </c>
      <c r="H478" s="13">
        <v>0</v>
      </c>
      <c r="I478" s="14" t="s">
        <v>7</v>
      </c>
      <c r="J478" s="15"/>
      <c r="K478" s="15"/>
      <c r="L478" s="4" t="str">
        <f>IF(H478&lt;&gt;0,IF(Q478&gt;0,IF($C$4&gt;K478,Inputs!$D$7,Inputs!$D$8),Inputs!$D$9),"-")</f>
        <v>-</v>
      </c>
      <c r="M478" s="4" t="str">
        <f>IF(H478&lt;&gt;0,IF(O478=0,Inputs!$D$11,IF(AND(O478&gt;0,O478&lt;Q478),Inputs!$D$12,Inputs!$D$13)),"-")</f>
        <v>-</v>
      </c>
      <c r="N478" s="14" t="s">
        <v>199</v>
      </c>
      <c r="O478" s="13">
        <v>0</v>
      </c>
      <c r="P478" s="13" t="s">
        <v>42</v>
      </c>
      <c r="Q478" s="2">
        <f t="shared" si="57"/>
        <v>0</v>
      </c>
      <c r="R478" s="6" t="str">
        <f>IF(H478&lt;&gt;0,IF(M478&lt;&gt;Inputs!$D$13,$C$4-J478,"-"),"-")</f>
        <v>-</v>
      </c>
      <c r="S478" s="6" t="str">
        <f ca="1">IF(AND(H478&lt;&gt;0,K478&lt;$C$4),IF(M478&lt;&gt;Inputs!$D$13,$C$4-K478,"-"),"-")</f>
        <v>-</v>
      </c>
      <c r="T478" s="6" t="str">
        <f>IF(M478=Inputs!$D$9,'Invoice Tracker'!P478-'Invoice Tracker'!K478,"-")</f>
        <v>-</v>
      </c>
      <c r="U478" s="5">
        <f ca="1">IF((M478&lt;&gt;Inputs!$D$13),IF($C$4&gt;'Invoice Tracker'!K478+Inputs!$G$22,1,0),0)</f>
        <v>1</v>
      </c>
      <c r="V478" s="14">
        <v>0</v>
      </c>
      <c r="W478" s="5">
        <f t="shared" ca="1" si="58"/>
        <v>1</v>
      </c>
      <c r="X478" s="1">
        <f ca="1">IF((M478&lt;&gt;Inputs!$D$13),IF($C$4&gt;'Invoice Tracker'!K478+Inputs!$G$23,1,0),0)</f>
        <v>1</v>
      </c>
      <c r="Y478" s="14">
        <v>0</v>
      </c>
      <c r="Z478" s="5">
        <f t="shared" ca="1" si="59"/>
        <v>1</v>
      </c>
      <c r="AA478" s="1">
        <f ca="1">IF((M478&lt;&gt;Inputs!$D$13),IF($C$4&gt;'Invoice Tracker'!K478+Inputs!$G$24,1,0),0)</f>
        <v>1</v>
      </c>
      <c r="AB478" s="14">
        <v>0</v>
      </c>
      <c r="AC478" s="5">
        <f t="shared" ca="1" si="60"/>
        <v>1</v>
      </c>
      <c r="AD478" s="1">
        <f ca="1">IF((M478&lt;&gt;Inputs!$D$13),IF($C$4&gt;'Invoice Tracker'!K478+Inputs!$G$25,1,0),0)</f>
        <v>1</v>
      </c>
      <c r="AE478" s="14">
        <v>0</v>
      </c>
      <c r="AF478" s="5">
        <f t="shared" ca="1" si="61"/>
        <v>1</v>
      </c>
      <c r="AG478" s="1">
        <f ca="1">IF((M478&lt;&gt;Inputs!$D$13),IF($C$4&gt;'Invoice Tracker'!K478+Inputs!$G$26,1,0),0)</f>
        <v>1</v>
      </c>
      <c r="AH478" s="14">
        <v>0</v>
      </c>
      <c r="AI478" s="5">
        <f t="shared" ca="1" si="62"/>
        <v>1</v>
      </c>
      <c r="AJ478" s="1">
        <f ca="1">IF((M478&lt;&gt;Inputs!$D$13),IF($C$4&gt;'Invoice Tracker'!K478+Inputs!$G$27,1,0),0)</f>
        <v>1</v>
      </c>
      <c r="AK478" s="14">
        <v>0</v>
      </c>
      <c r="AL478" s="5">
        <f t="shared" ca="1" si="63"/>
        <v>1</v>
      </c>
    </row>
    <row r="479" spans="2:38" x14ac:dyDescent="0.2">
      <c r="B479" s="31" t="s">
        <v>42</v>
      </c>
      <c r="C479" s="32" t="s">
        <v>240</v>
      </c>
      <c r="D479" s="33" t="s">
        <v>42</v>
      </c>
      <c r="E479" s="31" t="s">
        <v>42</v>
      </c>
      <c r="F479" s="31" t="s">
        <v>42</v>
      </c>
      <c r="G479" s="13">
        <v>0</v>
      </c>
      <c r="H479" s="13">
        <v>0</v>
      </c>
      <c r="I479" s="14" t="s">
        <v>7</v>
      </c>
      <c r="J479" s="15"/>
      <c r="K479" s="15"/>
      <c r="L479" s="4" t="str">
        <f>IF(H479&lt;&gt;0,IF(Q479&gt;0,IF($C$4&gt;K479,Inputs!$D$7,Inputs!$D$8),Inputs!$D$9),"-")</f>
        <v>-</v>
      </c>
      <c r="M479" s="4" t="str">
        <f>IF(H479&lt;&gt;0,IF(O479=0,Inputs!$D$11,IF(AND(O479&gt;0,O479&lt;Q479),Inputs!$D$12,Inputs!$D$13)),"-")</f>
        <v>-</v>
      </c>
      <c r="N479" s="14" t="s">
        <v>199</v>
      </c>
      <c r="O479" s="13">
        <v>0</v>
      </c>
      <c r="P479" s="13" t="s">
        <v>42</v>
      </c>
      <c r="Q479" s="2">
        <f t="shared" si="57"/>
        <v>0</v>
      </c>
      <c r="R479" s="6" t="str">
        <f>IF(H479&lt;&gt;0,IF(M479&lt;&gt;Inputs!$D$13,$C$4-J479,"-"),"-")</f>
        <v>-</v>
      </c>
      <c r="S479" s="6" t="str">
        <f ca="1">IF(AND(H479&lt;&gt;0,K479&lt;$C$4),IF(M479&lt;&gt;Inputs!$D$13,$C$4-K479,"-"),"-")</f>
        <v>-</v>
      </c>
      <c r="T479" s="6" t="str">
        <f>IF(M479=Inputs!$D$9,'Invoice Tracker'!P479-'Invoice Tracker'!K479,"-")</f>
        <v>-</v>
      </c>
      <c r="U479" s="5">
        <f ca="1">IF((M479&lt;&gt;Inputs!$D$13),IF($C$4&gt;'Invoice Tracker'!K479+Inputs!$G$22,1,0),0)</f>
        <v>1</v>
      </c>
      <c r="V479" s="14">
        <v>0</v>
      </c>
      <c r="W479" s="5">
        <f t="shared" ca="1" si="58"/>
        <v>1</v>
      </c>
      <c r="X479" s="1">
        <f ca="1">IF((M479&lt;&gt;Inputs!$D$13),IF($C$4&gt;'Invoice Tracker'!K479+Inputs!$G$23,1,0),0)</f>
        <v>1</v>
      </c>
      <c r="Y479" s="14">
        <v>0</v>
      </c>
      <c r="Z479" s="5">
        <f t="shared" ca="1" si="59"/>
        <v>1</v>
      </c>
      <c r="AA479" s="1">
        <f ca="1">IF((M479&lt;&gt;Inputs!$D$13),IF($C$4&gt;'Invoice Tracker'!K479+Inputs!$G$24,1,0),0)</f>
        <v>1</v>
      </c>
      <c r="AB479" s="14">
        <v>0</v>
      </c>
      <c r="AC479" s="5">
        <f t="shared" ca="1" si="60"/>
        <v>1</v>
      </c>
      <c r="AD479" s="1">
        <f ca="1">IF((M479&lt;&gt;Inputs!$D$13),IF($C$4&gt;'Invoice Tracker'!K479+Inputs!$G$25,1,0),0)</f>
        <v>1</v>
      </c>
      <c r="AE479" s="14">
        <v>0</v>
      </c>
      <c r="AF479" s="5">
        <f t="shared" ca="1" si="61"/>
        <v>1</v>
      </c>
      <c r="AG479" s="1">
        <f ca="1">IF((M479&lt;&gt;Inputs!$D$13),IF($C$4&gt;'Invoice Tracker'!K479+Inputs!$G$26,1,0),0)</f>
        <v>1</v>
      </c>
      <c r="AH479" s="14">
        <v>0</v>
      </c>
      <c r="AI479" s="5">
        <f t="shared" ca="1" si="62"/>
        <v>1</v>
      </c>
      <c r="AJ479" s="1">
        <f ca="1">IF((M479&lt;&gt;Inputs!$D$13),IF($C$4&gt;'Invoice Tracker'!K479+Inputs!$G$27,1,0),0)</f>
        <v>1</v>
      </c>
      <c r="AK479" s="14">
        <v>0</v>
      </c>
      <c r="AL479" s="5">
        <f t="shared" ca="1" si="63"/>
        <v>1</v>
      </c>
    </row>
    <row r="480" spans="2:38" x14ac:dyDescent="0.2">
      <c r="B480" s="31" t="s">
        <v>42</v>
      </c>
      <c r="C480" s="32" t="s">
        <v>240</v>
      </c>
      <c r="D480" s="33" t="s">
        <v>42</v>
      </c>
      <c r="E480" s="31" t="s">
        <v>42</v>
      </c>
      <c r="F480" s="31" t="s">
        <v>42</v>
      </c>
      <c r="G480" s="13">
        <v>0</v>
      </c>
      <c r="H480" s="13">
        <v>0</v>
      </c>
      <c r="I480" s="14" t="s">
        <v>7</v>
      </c>
      <c r="J480" s="15"/>
      <c r="K480" s="15"/>
      <c r="L480" s="4" t="str">
        <f>IF(H480&lt;&gt;0,IF(Q480&gt;0,IF($C$4&gt;K480,Inputs!$D$7,Inputs!$D$8),Inputs!$D$9),"-")</f>
        <v>-</v>
      </c>
      <c r="M480" s="4" t="str">
        <f>IF(H480&lt;&gt;0,IF(O480=0,Inputs!$D$11,IF(AND(O480&gt;0,O480&lt;Q480),Inputs!$D$12,Inputs!$D$13)),"-")</f>
        <v>-</v>
      </c>
      <c r="N480" s="14" t="s">
        <v>199</v>
      </c>
      <c r="O480" s="13">
        <v>0</v>
      </c>
      <c r="P480" s="13" t="s">
        <v>42</v>
      </c>
      <c r="Q480" s="2">
        <f t="shared" si="57"/>
        <v>0</v>
      </c>
      <c r="R480" s="6" t="str">
        <f>IF(H480&lt;&gt;0,IF(M480&lt;&gt;Inputs!$D$13,$C$4-J480,"-"),"-")</f>
        <v>-</v>
      </c>
      <c r="S480" s="6" t="str">
        <f ca="1">IF(AND(H480&lt;&gt;0,K480&lt;$C$4),IF(M480&lt;&gt;Inputs!$D$13,$C$4-K480,"-"),"-")</f>
        <v>-</v>
      </c>
      <c r="T480" s="6" t="str">
        <f>IF(M480=Inputs!$D$9,'Invoice Tracker'!P480-'Invoice Tracker'!K480,"-")</f>
        <v>-</v>
      </c>
      <c r="U480" s="5">
        <f ca="1">IF((M480&lt;&gt;Inputs!$D$13),IF($C$4&gt;'Invoice Tracker'!K480+Inputs!$G$22,1,0),0)</f>
        <v>1</v>
      </c>
      <c r="V480" s="14">
        <v>0</v>
      </c>
      <c r="W480" s="5">
        <f t="shared" ca="1" si="58"/>
        <v>1</v>
      </c>
      <c r="X480" s="1">
        <f ca="1">IF((M480&lt;&gt;Inputs!$D$13),IF($C$4&gt;'Invoice Tracker'!K480+Inputs!$G$23,1,0),0)</f>
        <v>1</v>
      </c>
      <c r="Y480" s="14">
        <v>0</v>
      </c>
      <c r="Z480" s="5">
        <f t="shared" ca="1" si="59"/>
        <v>1</v>
      </c>
      <c r="AA480" s="1">
        <f ca="1">IF((M480&lt;&gt;Inputs!$D$13),IF($C$4&gt;'Invoice Tracker'!K480+Inputs!$G$24,1,0),0)</f>
        <v>1</v>
      </c>
      <c r="AB480" s="14">
        <v>0</v>
      </c>
      <c r="AC480" s="5">
        <f t="shared" ca="1" si="60"/>
        <v>1</v>
      </c>
      <c r="AD480" s="1">
        <f ca="1">IF((M480&lt;&gt;Inputs!$D$13),IF($C$4&gt;'Invoice Tracker'!K480+Inputs!$G$25,1,0),0)</f>
        <v>1</v>
      </c>
      <c r="AE480" s="14">
        <v>0</v>
      </c>
      <c r="AF480" s="5">
        <f t="shared" ca="1" si="61"/>
        <v>1</v>
      </c>
      <c r="AG480" s="1">
        <f ca="1">IF((M480&lt;&gt;Inputs!$D$13),IF($C$4&gt;'Invoice Tracker'!K480+Inputs!$G$26,1,0),0)</f>
        <v>1</v>
      </c>
      <c r="AH480" s="14">
        <v>0</v>
      </c>
      <c r="AI480" s="5">
        <f t="shared" ca="1" si="62"/>
        <v>1</v>
      </c>
      <c r="AJ480" s="1">
        <f ca="1">IF((M480&lt;&gt;Inputs!$D$13),IF($C$4&gt;'Invoice Tracker'!K480+Inputs!$G$27,1,0),0)</f>
        <v>1</v>
      </c>
      <c r="AK480" s="14">
        <v>0</v>
      </c>
      <c r="AL480" s="5">
        <f t="shared" ca="1" si="63"/>
        <v>1</v>
      </c>
    </row>
    <row r="481" spans="2:38" x14ac:dyDescent="0.2">
      <c r="B481" s="31" t="s">
        <v>42</v>
      </c>
      <c r="C481" s="32" t="s">
        <v>240</v>
      </c>
      <c r="D481" s="33" t="s">
        <v>42</v>
      </c>
      <c r="E481" s="31" t="s">
        <v>42</v>
      </c>
      <c r="F481" s="31" t="s">
        <v>42</v>
      </c>
      <c r="G481" s="13">
        <v>0</v>
      </c>
      <c r="H481" s="13">
        <v>0</v>
      </c>
      <c r="I481" s="14" t="s">
        <v>7</v>
      </c>
      <c r="J481" s="15"/>
      <c r="K481" s="15"/>
      <c r="L481" s="4" t="str">
        <f>IF(H481&lt;&gt;0,IF(Q481&gt;0,IF($C$4&gt;K481,Inputs!$D$7,Inputs!$D$8),Inputs!$D$9),"-")</f>
        <v>-</v>
      </c>
      <c r="M481" s="4" t="str">
        <f>IF(H481&lt;&gt;0,IF(O481=0,Inputs!$D$11,IF(AND(O481&gt;0,O481&lt;Q481),Inputs!$D$12,Inputs!$D$13)),"-")</f>
        <v>-</v>
      </c>
      <c r="N481" s="14" t="s">
        <v>199</v>
      </c>
      <c r="O481" s="13">
        <v>0</v>
      </c>
      <c r="P481" s="13" t="s">
        <v>42</v>
      </c>
      <c r="Q481" s="2">
        <f t="shared" ref="Q481:Q501" si="64">H481-O481</f>
        <v>0</v>
      </c>
      <c r="R481" s="6" t="str">
        <f>IF(H481&lt;&gt;0,IF(M481&lt;&gt;Inputs!$D$13,$C$4-J481,"-"),"-")</f>
        <v>-</v>
      </c>
      <c r="S481" s="6" t="str">
        <f ca="1">IF(AND(H481&lt;&gt;0,K481&lt;$C$4),IF(M481&lt;&gt;Inputs!$D$13,$C$4-K481,"-"),"-")</f>
        <v>-</v>
      </c>
      <c r="T481" s="6" t="str">
        <f>IF(M481=Inputs!$D$9,'Invoice Tracker'!P481-'Invoice Tracker'!K481,"-")</f>
        <v>-</v>
      </c>
      <c r="U481" s="5">
        <f ca="1">IF((M481&lt;&gt;Inputs!$D$13),IF($C$4&gt;'Invoice Tracker'!K481+Inputs!$G$22,1,0),0)</f>
        <v>1</v>
      </c>
      <c r="V481" s="14">
        <v>0</v>
      </c>
      <c r="W481" s="5">
        <f t="shared" ca="1" si="58"/>
        <v>1</v>
      </c>
      <c r="X481" s="1">
        <f ca="1">IF((M481&lt;&gt;Inputs!$D$13),IF($C$4&gt;'Invoice Tracker'!K481+Inputs!$G$23,1,0),0)</f>
        <v>1</v>
      </c>
      <c r="Y481" s="14">
        <v>0</v>
      </c>
      <c r="Z481" s="5">
        <f t="shared" ca="1" si="59"/>
        <v>1</v>
      </c>
      <c r="AA481" s="1">
        <f ca="1">IF((M481&lt;&gt;Inputs!$D$13),IF($C$4&gt;'Invoice Tracker'!K481+Inputs!$G$24,1,0),0)</f>
        <v>1</v>
      </c>
      <c r="AB481" s="14">
        <v>0</v>
      </c>
      <c r="AC481" s="5">
        <f t="shared" ca="1" si="60"/>
        <v>1</v>
      </c>
      <c r="AD481" s="1">
        <f ca="1">IF((M481&lt;&gt;Inputs!$D$13),IF($C$4&gt;'Invoice Tracker'!K481+Inputs!$G$25,1,0),0)</f>
        <v>1</v>
      </c>
      <c r="AE481" s="14">
        <v>0</v>
      </c>
      <c r="AF481" s="5">
        <f t="shared" ca="1" si="61"/>
        <v>1</v>
      </c>
      <c r="AG481" s="1">
        <f ca="1">IF((M481&lt;&gt;Inputs!$D$13),IF($C$4&gt;'Invoice Tracker'!K481+Inputs!$G$26,1,0),0)</f>
        <v>1</v>
      </c>
      <c r="AH481" s="14">
        <v>0</v>
      </c>
      <c r="AI481" s="5">
        <f t="shared" ca="1" si="62"/>
        <v>1</v>
      </c>
      <c r="AJ481" s="1">
        <f ca="1">IF((M481&lt;&gt;Inputs!$D$13),IF($C$4&gt;'Invoice Tracker'!K481+Inputs!$G$27,1,0),0)</f>
        <v>1</v>
      </c>
      <c r="AK481" s="14">
        <v>0</v>
      </c>
      <c r="AL481" s="5">
        <f t="shared" ca="1" si="63"/>
        <v>1</v>
      </c>
    </row>
    <row r="482" spans="2:38" x14ac:dyDescent="0.2">
      <c r="B482" s="31" t="s">
        <v>42</v>
      </c>
      <c r="C482" s="32" t="s">
        <v>240</v>
      </c>
      <c r="D482" s="33" t="s">
        <v>42</v>
      </c>
      <c r="E482" s="31" t="s">
        <v>42</v>
      </c>
      <c r="F482" s="31" t="s">
        <v>42</v>
      </c>
      <c r="G482" s="13">
        <v>0</v>
      </c>
      <c r="H482" s="13">
        <v>0</v>
      </c>
      <c r="I482" s="14" t="s">
        <v>7</v>
      </c>
      <c r="J482" s="15"/>
      <c r="K482" s="15"/>
      <c r="L482" s="4" t="str">
        <f>IF(H482&lt;&gt;0,IF(Q482&gt;0,IF($C$4&gt;K482,Inputs!$D$7,Inputs!$D$8),Inputs!$D$9),"-")</f>
        <v>-</v>
      </c>
      <c r="M482" s="4" t="str">
        <f>IF(H482&lt;&gt;0,IF(O482=0,Inputs!$D$11,IF(AND(O482&gt;0,O482&lt;Q482),Inputs!$D$12,Inputs!$D$13)),"-")</f>
        <v>-</v>
      </c>
      <c r="N482" s="14" t="s">
        <v>199</v>
      </c>
      <c r="O482" s="13">
        <v>0</v>
      </c>
      <c r="P482" s="13" t="s">
        <v>42</v>
      </c>
      <c r="Q482" s="2">
        <f t="shared" si="64"/>
        <v>0</v>
      </c>
      <c r="R482" s="6" t="str">
        <f>IF(H482&lt;&gt;0,IF(M482&lt;&gt;Inputs!$D$13,$C$4-J482,"-"),"-")</f>
        <v>-</v>
      </c>
      <c r="S482" s="6" t="str">
        <f ca="1">IF(AND(H482&lt;&gt;0,K482&lt;$C$4),IF(M482&lt;&gt;Inputs!$D$13,$C$4-K482,"-"),"-")</f>
        <v>-</v>
      </c>
      <c r="T482" s="6" t="str">
        <f>IF(M482=Inputs!$D$9,'Invoice Tracker'!P482-'Invoice Tracker'!K482,"-")</f>
        <v>-</v>
      </c>
      <c r="U482" s="5">
        <f ca="1">IF((M482&lt;&gt;Inputs!$D$13),IF($C$4&gt;'Invoice Tracker'!K482+Inputs!$G$22,1,0),0)</f>
        <v>1</v>
      </c>
      <c r="V482" s="14">
        <v>0</v>
      </c>
      <c r="W482" s="5">
        <f t="shared" ref="W482:W501" ca="1" si="65">IF(AND(U482=1,V482=0),1,0)</f>
        <v>1</v>
      </c>
      <c r="X482" s="1">
        <f ca="1">IF((M482&lt;&gt;Inputs!$D$13),IF($C$4&gt;'Invoice Tracker'!K482+Inputs!$G$23,1,0),0)</f>
        <v>1</v>
      </c>
      <c r="Y482" s="14">
        <v>0</v>
      </c>
      <c r="Z482" s="5">
        <f t="shared" ref="Z482:Z501" ca="1" si="66">IF(AND(X482=1,Y482=0),1,0)</f>
        <v>1</v>
      </c>
      <c r="AA482" s="1">
        <f ca="1">IF((M482&lt;&gt;Inputs!$D$13),IF($C$4&gt;'Invoice Tracker'!K482+Inputs!$G$24,1,0),0)</f>
        <v>1</v>
      </c>
      <c r="AB482" s="14">
        <v>0</v>
      </c>
      <c r="AC482" s="5">
        <f t="shared" ref="AC482:AC501" ca="1" si="67">IF(AND(AA482=1,AB482=0),1,0)</f>
        <v>1</v>
      </c>
      <c r="AD482" s="1">
        <f ca="1">IF((M482&lt;&gt;Inputs!$D$13),IF($C$4&gt;'Invoice Tracker'!K482+Inputs!$G$25,1,0),0)</f>
        <v>1</v>
      </c>
      <c r="AE482" s="14">
        <v>0</v>
      </c>
      <c r="AF482" s="5">
        <f t="shared" ref="AF482:AF501" ca="1" si="68">IF(AND(AD482=1,AE482=0),1,0)</f>
        <v>1</v>
      </c>
      <c r="AG482" s="1">
        <f ca="1">IF((M482&lt;&gt;Inputs!$D$13),IF($C$4&gt;'Invoice Tracker'!K482+Inputs!$G$26,1,0),0)</f>
        <v>1</v>
      </c>
      <c r="AH482" s="14">
        <v>0</v>
      </c>
      <c r="AI482" s="5">
        <f t="shared" ref="AI482:AI501" ca="1" si="69">IF(AND(AG482=1,AH482=0),1,0)</f>
        <v>1</v>
      </c>
      <c r="AJ482" s="1">
        <f ca="1">IF((M482&lt;&gt;Inputs!$D$13),IF($C$4&gt;'Invoice Tracker'!K482+Inputs!$G$27,1,0),0)</f>
        <v>1</v>
      </c>
      <c r="AK482" s="14">
        <v>0</v>
      </c>
      <c r="AL482" s="5">
        <f t="shared" ref="AL482:AL501" ca="1" si="70">IF(AND(AJ482=1,AK482=0),1,0)</f>
        <v>1</v>
      </c>
    </row>
    <row r="483" spans="2:38" x14ac:dyDescent="0.2">
      <c r="B483" s="31" t="s">
        <v>42</v>
      </c>
      <c r="C483" s="32" t="s">
        <v>240</v>
      </c>
      <c r="D483" s="33" t="s">
        <v>42</v>
      </c>
      <c r="E483" s="31" t="s">
        <v>42</v>
      </c>
      <c r="F483" s="31" t="s">
        <v>42</v>
      </c>
      <c r="G483" s="13">
        <v>0</v>
      </c>
      <c r="H483" s="13">
        <v>0</v>
      </c>
      <c r="I483" s="14" t="s">
        <v>7</v>
      </c>
      <c r="J483" s="15"/>
      <c r="K483" s="15"/>
      <c r="L483" s="4" t="str">
        <f>IF(H483&lt;&gt;0,IF(Q483&gt;0,IF($C$4&gt;K483,Inputs!$D$7,Inputs!$D$8),Inputs!$D$9),"-")</f>
        <v>-</v>
      </c>
      <c r="M483" s="4" t="str">
        <f>IF(H483&lt;&gt;0,IF(O483=0,Inputs!$D$11,IF(AND(O483&gt;0,O483&lt;Q483),Inputs!$D$12,Inputs!$D$13)),"-")</f>
        <v>-</v>
      </c>
      <c r="N483" s="14" t="s">
        <v>199</v>
      </c>
      <c r="O483" s="13">
        <v>0</v>
      </c>
      <c r="P483" s="13" t="s">
        <v>42</v>
      </c>
      <c r="Q483" s="2">
        <f t="shared" si="64"/>
        <v>0</v>
      </c>
      <c r="R483" s="6" t="str">
        <f>IF(H483&lt;&gt;0,IF(M483&lt;&gt;Inputs!$D$13,$C$4-J483,"-"),"-")</f>
        <v>-</v>
      </c>
      <c r="S483" s="6" t="str">
        <f ca="1">IF(AND(H483&lt;&gt;0,K483&lt;$C$4),IF(M483&lt;&gt;Inputs!$D$13,$C$4-K483,"-"),"-")</f>
        <v>-</v>
      </c>
      <c r="T483" s="6" t="str">
        <f>IF(M483=Inputs!$D$9,'Invoice Tracker'!P483-'Invoice Tracker'!K483,"-")</f>
        <v>-</v>
      </c>
      <c r="U483" s="5">
        <f ca="1">IF((M483&lt;&gt;Inputs!$D$13),IF($C$4&gt;'Invoice Tracker'!K483+Inputs!$G$22,1,0),0)</f>
        <v>1</v>
      </c>
      <c r="V483" s="14">
        <v>0</v>
      </c>
      <c r="W483" s="5">
        <f t="shared" ca="1" si="65"/>
        <v>1</v>
      </c>
      <c r="X483" s="1">
        <f ca="1">IF((M483&lt;&gt;Inputs!$D$13),IF($C$4&gt;'Invoice Tracker'!K483+Inputs!$G$23,1,0),0)</f>
        <v>1</v>
      </c>
      <c r="Y483" s="14">
        <v>0</v>
      </c>
      <c r="Z483" s="5">
        <f t="shared" ca="1" si="66"/>
        <v>1</v>
      </c>
      <c r="AA483" s="1">
        <f ca="1">IF((M483&lt;&gt;Inputs!$D$13),IF($C$4&gt;'Invoice Tracker'!K483+Inputs!$G$24,1,0),0)</f>
        <v>1</v>
      </c>
      <c r="AB483" s="14">
        <v>0</v>
      </c>
      <c r="AC483" s="5">
        <f t="shared" ca="1" si="67"/>
        <v>1</v>
      </c>
      <c r="AD483" s="1">
        <f ca="1">IF((M483&lt;&gt;Inputs!$D$13),IF($C$4&gt;'Invoice Tracker'!K483+Inputs!$G$25,1,0),0)</f>
        <v>1</v>
      </c>
      <c r="AE483" s="14">
        <v>0</v>
      </c>
      <c r="AF483" s="5">
        <f t="shared" ca="1" si="68"/>
        <v>1</v>
      </c>
      <c r="AG483" s="1">
        <f ca="1">IF((M483&lt;&gt;Inputs!$D$13),IF($C$4&gt;'Invoice Tracker'!K483+Inputs!$G$26,1,0),0)</f>
        <v>1</v>
      </c>
      <c r="AH483" s="14">
        <v>0</v>
      </c>
      <c r="AI483" s="5">
        <f t="shared" ca="1" si="69"/>
        <v>1</v>
      </c>
      <c r="AJ483" s="1">
        <f ca="1">IF((M483&lt;&gt;Inputs!$D$13),IF($C$4&gt;'Invoice Tracker'!K483+Inputs!$G$27,1,0),0)</f>
        <v>1</v>
      </c>
      <c r="AK483" s="14">
        <v>0</v>
      </c>
      <c r="AL483" s="5">
        <f t="shared" ca="1" si="70"/>
        <v>1</v>
      </c>
    </row>
    <row r="484" spans="2:38" x14ac:dyDescent="0.2">
      <c r="B484" s="31" t="s">
        <v>42</v>
      </c>
      <c r="C484" s="32" t="s">
        <v>240</v>
      </c>
      <c r="D484" s="33" t="s">
        <v>42</v>
      </c>
      <c r="E484" s="31" t="s">
        <v>42</v>
      </c>
      <c r="F484" s="31" t="s">
        <v>42</v>
      </c>
      <c r="G484" s="13">
        <v>0</v>
      </c>
      <c r="H484" s="13">
        <v>0</v>
      </c>
      <c r="I484" s="14" t="s">
        <v>7</v>
      </c>
      <c r="J484" s="15"/>
      <c r="K484" s="15"/>
      <c r="L484" s="4" t="str">
        <f>IF(H484&lt;&gt;0,IF(Q484&gt;0,IF($C$4&gt;K484,Inputs!$D$7,Inputs!$D$8),Inputs!$D$9),"-")</f>
        <v>-</v>
      </c>
      <c r="M484" s="4" t="str">
        <f>IF(H484&lt;&gt;0,IF(O484=0,Inputs!$D$11,IF(AND(O484&gt;0,O484&lt;Q484),Inputs!$D$12,Inputs!$D$13)),"-")</f>
        <v>-</v>
      </c>
      <c r="N484" s="14" t="s">
        <v>199</v>
      </c>
      <c r="O484" s="13">
        <v>0</v>
      </c>
      <c r="P484" s="13" t="s">
        <v>42</v>
      </c>
      <c r="Q484" s="2">
        <f t="shared" si="64"/>
        <v>0</v>
      </c>
      <c r="R484" s="6" t="str">
        <f>IF(H484&lt;&gt;0,IF(M484&lt;&gt;Inputs!$D$13,$C$4-J484,"-"),"-")</f>
        <v>-</v>
      </c>
      <c r="S484" s="6" t="str">
        <f ca="1">IF(AND(H484&lt;&gt;0,K484&lt;$C$4),IF(M484&lt;&gt;Inputs!$D$13,$C$4-K484,"-"),"-")</f>
        <v>-</v>
      </c>
      <c r="T484" s="6" t="str">
        <f>IF(M484=Inputs!$D$9,'Invoice Tracker'!P484-'Invoice Tracker'!K484,"-")</f>
        <v>-</v>
      </c>
      <c r="U484" s="5">
        <f ca="1">IF((M484&lt;&gt;Inputs!$D$13),IF($C$4&gt;'Invoice Tracker'!K484+Inputs!$G$22,1,0),0)</f>
        <v>1</v>
      </c>
      <c r="V484" s="14">
        <v>0</v>
      </c>
      <c r="W484" s="5">
        <f t="shared" ca="1" si="65"/>
        <v>1</v>
      </c>
      <c r="X484" s="1">
        <f ca="1">IF((M484&lt;&gt;Inputs!$D$13),IF($C$4&gt;'Invoice Tracker'!K484+Inputs!$G$23,1,0),0)</f>
        <v>1</v>
      </c>
      <c r="Y484" s="14">
        <v>0</v>
      </c>
      <c r="Z484" s="5">
        <f t="shared" ca="1" si="66"/>
        <v>1</v>
      </c>
      <c r="AA484" s="1">
        <f ca="1">IF((M484&lt;&gt;Inputs!$D$13),IF($C$4&gt;'Invoice Tracker'!K484+Inputs!$G$24,1,0),0)</f>
        <v>1</v>
      </c>
      <c r="AB484" s="14">
        <v>0</v>
      </c>
      <c r="AC484" s="5">
        <f t="shared" ca="1" si="67"/>
        <v>1</v>
      </c>
      <c r="AD484" s="1">
        <f ca="1">IF((M484&lt;&gt;Inputs!$D$13),IF($C$4&gt;'Invoice Tracker'!K484+Inputs!$G$25,1,0),0)</f>
        <v>1</v>
      </c>
      <c r="AE484" s="14">
        <v>0</v>
      </c>
      <c r="AF484" s="5">
        <f t="shared" ca="1" si="68"/>
        <v>1</v>
      </c>
      <c r="AG484" s="1">
        <f ca="1">IF((M484&lt;&gt;Inputs!$D$13),IF($C$4&gt;'Invoice Tracker'!K484+Inputs!$G$26,1,0),0)</f>
        <v>1</v>
      </c>
      <c r="AH484" s="14">
        <v>0</v>
      </c>
      <c r="AI484" s="5">
        <f t="shared" ca="1" si="69"/>
        <v>1</v>
      </c>
      <c r="AJ484" s="1">
        <f ca="1">IF((M484&lt;&gt;Inputs!$D$13),IF($C$4&gt;'Invoice Tracker'!K484+Inputs!$G$27,1,0),0)</f>
        <v>1</v>
      </c>
      <c r="AK484" s="14">
        <v>0</v>
      </c>
      <c r="AL484" s="5">
        <f t="shared" ca="1" si="70"/>
        <v>1</v>
      </c>
    </row>
    <row r="485" spans="2:38" x14ac:dyDescent="0.2">
      <c r="B485" s="31" t="s">
        <v>42</v>
      </c>
      <c r="C485" s="32" t="s">
        <v>240</v>
      </c>
      <c r="D485" s="33" t="s">
        <v>42</v>
      </c>
      <c r="E485" s="31" t="s">
        <v>42</v>
      </c>
      <c r="F485" s="31" t="s">
        <v>42</v>
      </c>
      <c r="G485" s="13">
        <v>0</v>
      </c>
      <c r="H485" s="13">
        <v>0</v>
      </c>
      <c r="I485" s="14" t="s">
        <v>7</v>
      </c>
      <c r="J485" s="15"/>
      <c r="K485" s="15"/>
      <c r="L485" s="4" t="str">
        <f>IF(H485&lt;&gt;0,IF(Q485&gt;0,IF($C$4&gt;K485,Inputs!$D$7,Inputs!$D$8),Inputs!$D$9),"-")</f>
        <v>-</v>
      </c>
      <c r="M485" s="4" t="str">
        <f>IF(H485&lt;&gt;0,IF(O485=0,Inputs!$D$11,IF(AND(O485&gt;0,O485&lt;Q485),Inputs!$D$12,Inputs!$D$13)),"-")</f>
        <v>-</v>
      </c>
      <c r="N485" s="14" t="s">
        <v>199</v>
      </c>
      <c r="O485" s="13">
        <v>0</v>
      </c>
      <c r="P485" s="13" t="s">
        <v>42</v>
      </c>
      <c r="Q485" s="2">
        <f t="shared" si="64"/>
        <v>0</v>
      </c>
      <c r="R485" s="6" t="str">
        <f>IF(H485&lt;&gt;0,IF(M485&lt;&gt;Inputs!$D$13,$C$4-J485,"-"),"-")</f>
        <v>-</v>
      </c>
      <c r="S485" s="6" t="str">
        <f ca="1">IF(AND(H485&lt;&gt;0,K485&lt;$C$4),IF(M485&lt;&gt;Inputs!$D$13,$C$4-K485,"-"),"-")</f>
        <v>-</v>
      </c>
      <c r="T485" s="6" t="str">
        <f>IF(M485=Inputs!$D$9,'Invoice Tracker'!P485-'Invoice Tracker'!K485,"-")</f>
        <v>-</v>
      </c>
      <c r="U485" s="5">
        <f ca="1">IF((M485&lt;&gt;Inputs!$D$13),IF($C$4&gt;'Invoice Tracker'!K485+Inputs!$G$22,1,0),0)</f>
        <v>1</v>
      </c>
      <c r="V485" s="14">
        <v>0</v>
      </c>
      <c r="W485" s="5">
        <f t="shared" ca="1" si="65"/>
        <v>1</v>
      </c>
      <c r="X485" s="1">
        <f ca="1">IF((M485&lt;&gt;Inputs!$D$13),IF($C$4&gt;'Invoice Tracker'!K485+Inputs!$G$23,1,0),0)</f>
        <v>1</v>
      </c>
      <c r="Y485" s="14">
        <v>0</v>
      </c>
      <c r="Z485" s="5">
        <f t="shared" ca="1" si="66"/>
        <v>1</v>
      </c>
      <c r="AA485" s="1">
        <f ca="1">IF((M485&lt;&gt;Inputs!$D$13),IF($C$4&gt;'Invoice Tracker'!K485+Inputs!$G$24,1,0),0)</f>
        <v>1</v>
      </c>
      <c r="AB485" s="14">
        <v>0</v>
      </c>
      <c r="AC485" s="5">
        <f t="shared" ca="1" si="67"/>
        <v>1</v>
      </c>
      <c r="AD485" s="1">
        <f ca="1">IF((M485&lt;&gt;Inputs!$D$13),IF($C$4&gt;'Invoice Tracker'!K485+Inputs!$G$25,1,0),0)</f>
        <v>1</v>
      </c>
      <c r="AE485" s="14">
        <v>0</v>
      </c>
      <c r="AF485" s="5">
        <f t="shared" ca="1" si="68"/>
        <v>1</v>
      </c>
      <c r="AG485" s="1">
        <f ca="1">IF((M485&lt;&gt;Inputs!$D$13),IF($C$4&gt;'Invoice Tracker'!K485+Inputs!$G$26,1,0),0)</f>
        <v>1</v>
      </c>
      <c r="AH485" s="14">
        <v>0</v>
      </c>
      <c r="AI485" s="5">
        <f t="shared" ca="1" si="69"/>
        <v>1</v>
      </c>
      <c r="AJ485" s="1">
        <f ca="1">IF((M485&lt;&gt;Inputs!$D$13),IF($C$4&gt;'Invoice Tracker'!K485+Inputs!$G$27,1,0),0)</f>
        <v>1</v>
      </c>
      <c r="AK485" s="14">
        <v>0</v>
      </c>
      <c r="AL485" s="5">
        <f t="shared" ca="1" si="70"/>
        <v>1</v>
      </c>
    </row>
    <row r="486" spans="2:38" x14ac:dyDescent="0.2">
      <c r="B486" s="31" t="s">
        <v>42</v>
      </c>
      <c r="C486" s="32" t="s">
        <v>240</v>
      </c>
      <c r="D486" s="33" t="s">
        <v>42</v>
      </c>
      <c r="E486" s="31" t="s">
        <v>42</v>
      </c>
      <c r="F486" s="31" t="s">
        <v>42</v>
      </c>
      <c r="G486" s="13">
        <v>0</v>
      </c>
      <c r="H486" s="13">
        <v>0</v>
      </c>
      <c r="I486" s="14" t="s">
        <v>7</v>
      </c>
      <c r="J486" s="15"/>
      <c r="K486" s="15"/>
      <c r="L486" s="4" t="str">
        <f>IF(H486&lt;&gt;0,IF(Q486&gt;0,IF($C$4&gt;K486,Inputs!$D$7,Inputs!$D$8),Inputs!$D$9),"-")</f>
        <v>-</v>
      </c>
      <c r="M486" s="4" t="str">
        <f>IF(H486&lt;&gt;0,IF(O486=0,Inputs!$D$11,IF(AND(O486&gt;0,O486&lt;Q486),Inputs!$D$12,Inputs!$D$13)),"-")</f>
        <v>-</v>
      </c>
      <c r="N486" s="14" t="s">
        <v>199</v>
      </c>
      <c r="O486" s="13">
        <v>0</v>
      </c>
      <c r="P486" s="13" t="s">
        <v>42</v>
      </c>
      <c r="Q486" s="2">
        <f t="shared" si="64"/>
        <v>0</v>
      </c>
      <c r="R486" s="6" t="str">
        <f>IF(H486&lt;&gt;0,IF(M486&lt;&gt;Inputs!$D$13,$C$4-J486,"-"),"-")</f>
        <v>-</v>
      </c>
      <c r="S486" s="6" t="str">
        <f ca="1">IF(AND(H486&lt;&gt;0,K486&lt;$C$4),IF(M486&lt;&gt;Inputs!$D$13,$C$4-K486,"-"),"-")</f>
        <v>-</v>
      </c>
      <c r="T486" s="6" t="str">
        <f>IF(M486=Inputs!$D$9,'Invoice Tracker'!P486-'Invoice Tracker'!K486,"-")</f>
        <v>-</v>
      </c>
      <c r="U486" s="5">
        <f ca="1">IF((M486&lt;&gt;Inputs!$D$13),IF($C$4&gt;'Invoice Tracker'!K486+Inputs!$G$22,1,0),0)</f>
        <v>1</v>
      </c>
      <c r="V486" s="14">
        <v>0</v>
      </c>
      <c r="W486" s="5">
        <f t="shared" ca="1" si="65"/>
        <v>1</v>
      </c>
      <c r="X486" s="1">
        <f ca="1">IF((M486&lt;&gt;Inputs!$D$13),IF($C$4&gt;'Invoice Tracker'!K486+Inputs!$G$23,1,0),0)</f>
        <v>1</v>
      </c>
      <c r="Y486" s="14">
        <v>0</v>
      </c>
      <c r="Z486" s="5">
        <f t="shared" ca="1" si="66"/>
        <v>1</v>
      </c>
      <c r="AA486" s="1">
        <f ca="1">IF((M486&lt;&gt;Inputs!$D$13),IF($C$4&gt;'Invoice Tracker'!K486+Inputs!$G$24,1,0),0)</f>
        <v>1</v>
      </c>
      <c r="AB486" s="14">
        <v>0</v>
      </c>
      <c r="AC486" s="5">
        <f t="shared" ca="1" si="67"/>
        <v>1</v>
      </c>
      <c r="AD486" s="1">
        <f ca="1">IF((M486&lt;&gt;Inputs!$D$13),IF($C$4&gt;'Invoice Tracker'!K486+Inputs!$G$25,1,0),0)</f>
        <v>1</v>
      </c>
      <c r="AE486" s="14">
        <v>0</v>
      </c>
      <c r="AF486" s="5">
        <f t="shared" ca="1" si="68"/>
        <v>1</v>
      </c>
      <c r="AG486" s="1">
        <f ca="1">IF((M486&lt;&gt;Inputs!$D$13),IF($C$4&gt;'Invoice Tracker'!K486+Inputs!$G$26,1,0),0)</f>
        <v>1</v>
      </c>
      <c r="AH486" s="14">
        <v>0</v>
      </c>
      <c r="AI486" s="5">
        <f t="shared" ca="1" si="69"/>
        <v>1</v>
      </c>
      <c r="AJ486" s="1">
        <f ca="1">IF((M486&lt;&gt;Inputs!$D$13),IF($C$4&gt;'Invoice Tracker'!K486+Inputs!$G$27,1,0),0)</f>
        <v>1</v>
      </c>
      <c r="AK486" s="14">
        <v>0</v>
      </c>
      <c r="AL486" s="5">
        <f t="shared" ca="1" si="70"/>
        <v>1</v>
      </c>
    </row>
    <row r="487" spans="2:38" x14ac:dyDescent="0.2">
      <c r="B487" s="31" t="s">
        <v>42</v>
      </c>
      <c r="C487" s="32" t="s">
        <v>240</v>
      </c>
      <c r="D487" s="33" t="s">
        <v>42</v>
      </c>
      <c r="E487" s="31" t="s">
        <v>42</v>
      </c>
      <c r="F487" s="31" t="s">
        <v>42</v>
      </c>
      <c r="G487" s="13">
        <v>0</v>
      </c>
      <c r="H487" s="13">
        <v>0</v>
      </c>
      <c r="I487" s="14" t="s">
        <v>7</v>
      </c>
      <c r="J487" s="15"/>
      <c r="K487" s="15"/>
      <c r="L487" s="4" t="str">
        <f>IF(H487&lt;&gt;0,IF(Q487&gt;0,IF($C$4&gt;K487,Inputs!$D$7,Inputs!$D$8),Inputs!$D$9),"-")</f>
        <v>-</v>
      </c>
      <c r="M487" s="4" t="str">
        <f>IF(H487&lt;&gt;0,IF(O487=0,Inputs!$D$11,IF(AND(O487&gt;0,O487&lt;Q487),Inputs!$D$12,Inputs!$D$13)),"-")</f>
        <v>-</v>
      </c>
      <c r="N487" s="14" t="s">
        <v>199</v>
      </c>
      <c r="O487" s="13">
        <v>0</v>
      </c>
      <c r="P487" s="13" t="s">
        <v>42</v>
      </c>
      <c r="Q487" s="2">
        <f t="shared" si="64"/>
        <v>0</v>
      </c>
      <c r="R487" s="6" t="str">
        <f>IF(H487&lt;&gt;0,IF(M487&lt;&gt;Inputs!$D$13,$C$4-J487,"-"),"-")</f>
        <v>-</v>
      </c>
      <c r="S487" s="6" t="str">
        <f ca="1">IF(AND(H487&lt;&gt;0,K487&lt;$C$4),IF(M487&lt;&gt;Inputs!$D$13,$C$4-K487,"-"),"-")</f>
        <v>-</v>
      </c>
      <c r="T487" s="6" t="str">
        <f>IF(M487=Inputs!$D$9,'Invoice Tracker'!P487-'Invoice Tracker'!K487,"-")</f>
        <v>-</v>
      </c>
      <c r="U487" s="5">
        <f ca="1">IF((M487&lt;&gt;Inputs!$D$13),IF($C$4&gt;'Invoice Tracker'!K487+Inputs!$G$22,1,0),0)</f>
        <v>1</v>
      </c>
      <c r="V487" s="14">
        <v>0</v>
      </c>
      <c r="W487" s="5">
        <f t="shared" ca="1" si="65"/>
        <v>1</v>
      </c>
      <c r="X487" s="1">
        <f ca="1">IF((M487&lt;&gt;Inputs!$D$13),IF($C$4&gt;'Invoice Tracker'!K487+Inputs!$G$23,1,0),0)</f>
        <v>1</v>
      </c>
      <c r="Y487" s="14">
        <v>0</v>
      </c>
      <c r="Z487" s="5">
        <f t="shared" ca="1" si="66"/>
        <v>1</v>
      </c>
      <c r="AA487" s="1">
        <f ca="1">IF((M487&lt;&gt;Inputs!$D$13),IF($C$4&gt;'Invoice Tracker'!K487+Inputs!$G$24,1,0),0)</f>
        <v>1</v>
      </c>
      <c r="AB487" s="14">
        <v>0</v>
      </c>
      <c r="AC487" s="5">
        <f t="shared" ca="1" si="67"/>
        <v>1</v>
      </c>
      <c r="AD487" s="1">
        <f ca="1">IF((M487&lt;&gt;Inputs!$D$13),IF($C$4&gt;'Invoice Tracker'!K487+Inputs!$G$25,1,0),0)</f>
        <v>1</v>
      </c>
      <c r="AE487" s="14">
        <v>0</v>
      </c>
      <c r="AF487" s="5">
        <f t="shared" ca="1" si="68"/>
        <v>1</v>
      </c>
      <c r="AG487" s="1">
        <f ca="1">IF((M487&lt;&gt;Inputs!$D$13),IF($C$4&gt;'Invoice Tracker'!K487+Inputs!$G$26,1,0),0)</f>
        <v>1</v>
      </c>
      <c r="AH487" s="14">
        <v>0</v>
      </c>
      <c r="AI487" s="5">
        <f t="shared" ca="1" si="69"/>
        <v>1</v>
      </c>
      <c r="AJ487" s="1">
        <f ca="1">IF((M487&lt;&gt;Inputs!$D$13),IF($C$4&gt;'Invoice Tracker'!K487+Inputs!$G$27,1,0),0)</f>
        <v>1</v>
      </c>
      <c r="AK487" s="14">
        <v>0</v>
      </c>
      <c r="AL487" s="5">
        <f t="shared" ca="1" si="70"/>
        <v>1</v>
      </c>
    </row>
    <row r="488" spans="2:38" x14ac:dyDescent="0.2">
      <c r="B488" s="31" t="s">
        <v>42</v>
      </c>
      <c r="C488" s="32" t="s">
        <v>240</v>
      </c>
      <c r="D488" s="33" t="s">
        <v>42</v>
      </c>
      <c r="E488" s="31" t="s">
        <v>42</v>
      </c>
      <c r="F488" s="31" t="s">
        <v>42</v>
      </c>
      <c r="G488" s="13">
        <v>0</v>
      </c>
      <c r="H488" s="13">
        <v>0</v>
      </c>
      <c r="I488" s="14" t="s">
        <v>7</v>
      </c>
      <c r="J488" s="15"/>
      <c r="K488" s="15"/>
      <c r="L488" s="4" t="str">
        <f>IF(H488&lt;&gt;0,IF(Q488&gt;0,IF($C$4&gt;K488,Inputs!$D$7,Inputs!$D$8),Inputs!$D$9),"-")</f>
        <v>-</v>
      </c>
      <c r="M488" s="4" t="str">
        <f>IF(H488&lt;&gt;0,IF(O488=0,Inputs!$D$11,IF(AND(O488&gt;0,O488&lt;Q488),Inputs!$D$12,Inputs!$D$13)),"-")</f>
        <v>-</v>
      </c>
      <c r="N488" s="14" t="s">
        <v>199</v>
      </c>
      <c r="O488" s="13">
        <v>0</v>
      </c>
      <c r="P488" s="13" t="s">
        <v>42</v>
      </c>
      <c r="Q488" s="2">
        <f t="shared" si="64"/>
        <v>0</v>
      </c>
      <c r="R488" s="6" t="str">
        <f>IF(H488&lt;&gt;0,IF(M488&lt;&gt;Inputs!$D$13,$C$4-J488,"-"),"-")</f>
        <v>-</v>
      </c>
      <c r="S488" s="6" t="str">
        <f ca="1">IF(AND(H488&lt;&gt;0,K488&lt;$C$4),IF(M488&lt;&gt;Inputs!$D$13,$C$4-K488,"-"),"-")</f>
        <v>-</v>
      </c>
      <c r="T488" s="6" t="str">
        <f>IF(M488=Inputs!$D$9,'Invoice Tracker'!P488-'Invoice Tracker'!K488,"-")</f>
        <v>-</v>
      </c>
      <c r="U488" s="5">
        <f ca="1">IF((M488&lt;&gt;Inputs!$D$13),IF($C$4&gt;'Invoice Tracker'!K488+Inputs!$G$22,1,0),0)</f>
        <v>1</v>
      </c>
      <c r="V488" s="14">
        <v>0</v>
      </c>
      <c r="W488" s="5">
        <f t="shared" ca="1" si="65"/>
        <v>1</v>
      </c>
      <c r="X488" s="1">
        <f ca="1">IF((M488&lt;&gt;Inputs!$D$13),IF($C$4&gt;'Invoice Tracker'!K488+Inputs!$G$23,1,0),0)</f>
        <v>1</v>
      </c>
      <c r="Y488" s="14">
        <v>0</v>
      </c>
      <c r="Z488" s="5">
        <f t="shared" ca="1" si="66"/>
        <v>1</v>
      </c>
      <c r="AA488" s="1">
        <f ca="1">IF((M488&lt;&gt;Inputs!$D$13),IF($C$4&gt;'Invoice Tracker'!K488+Inputs!$G$24,1,0),0)</f>
        <v>1</v>
      </c>
      <c r="AB488" s="14">
        <v>0</v>
      </c>
      <c r="AC488" s="5">
        <f t="shared" ca="1" si="67"/>
        <v>1</v>
      </c>
      <c r="AD488" s="1">
        <f ca="1">IF((M488&lt;&gt;Inputs!$D$13),IF($C$4&gt;'Invoice Tracker'!K488+Inputs!$G$25,1,0),0)</f>
        <v>1</v>
      </c>
      <c r="AE488" s="14">
        <v>0</v>
      </c>
      <c r="AF488" s="5">
        <f t="shared" ca="1" si="68"/>
        <v>1</v>
      </c>
      <c r="AG488" s="1">
        <f ca="1">IF((M488&lt;&gt;Inputs!$D$13),IF($C$4&gt;'Invoice Tracker'!K488+Inputs!$G$26,1,0),0)</f>
        <v>1</v>
      </c>
      <c r="AH488" s="14">
        <v>0</v>
      </c>
      <c r="AI488" s="5">
        <f t="shared" ca="1" si="69"/>
        <v>1</v>
      </c>
      <c r="AJ488" s="1">
        <f ca="1">IF((M488&lt;&gt;Inputs!$D$13),IF($C$4&gt;'Invoice Tracker'!K488+Inputs!$G$27,1,0),0)</f>
        <v>1</v>
      </c>
      <c r="AK488" s="14">
        <v>0</v>
      </c>
      <c r="AL488" s="5">
        <f t="shared" ca="1" si="70"/>
        <v>1</v>
      </c>
    </row>
    <row r="489" spans="2:38" x14ac:dyDescent="0.2">
      <c r="B489" s="31" t="s">
        <v>42</v>
      </c>
      <c r="C489" s="32" t="s">
        <v>240</v>
      </c>
      <c r="D489" s="33" t="s">
        <v>42</v>
      </c>
      <c r="E489" s="31" t="s">
        <v>42</v>
      </c>
      <c r="F489" s="31" t="s">
        <v>42</v>
      </c>
      <c r="G489" s="13">
        <v>0</v>
      </c>
      <c r="H489" s="13">
        <v>0</v>
      </c>
      <c r="I489" s="14" t="s">
        <v>7</v>
      </c>
      <c r="J489" s="15"/>
      <c r="K489" s="15"/>
      <c r="L489" s="4" t="str">
        <f>IF(H489&lt;&gt;0,IF(Q489&gt;0,IF($C$4&gt;K489,Inputs!$D$7,Inputs!$D$8),Inputs!$D$9),"-")</f>
        <v>-</v>
      </c>
      <c r="M489" s="4" t="str">
        <f>IF(H489&lt;&gt;0,IF(O489=0,Inputs!$D$11,IF(AND(O489&gt;0,O489&lt;Q489),Inputs!$D$12,Inputs!$D$13)),"-")</f>
        <v>-</v>
      </c>
      <c r="N489" s="14" t="s">
        <v>199</v>
      </c>
      <c r="O489" s="13">
        <v>0</v>
      </c>
      <c r="P489" s="13" t="s">
        <v>42</v>
      </c>
      <c r="Q489" s="2">
        <f t="shared" si="64"/>
        <v>0</v>
      </c>
      <c r="R489" s="6" t="str">
        <f>IF(H489&lt;&gt;0,IF(M489&lt;&gt;Inputs!$D$13,$C$4-J489,"-"),"-")</f>
        <v>-</v>
      </c>
      <c r="S489" s="6" t="str">
        <f ca="1">IF(AND(H489&lt;&gt;0,K489&lt;$C$4),IF(M489&lt;&gt;Inputs!$D$13,$C$4-K489,"-"),"-")</f>
        <v>-</v>
      </c>
      <c r="T489" s="6" t="str">
        <f>IF(M489=Inputs!$D$9,'Invoice Tracker'!P489-'Invoice Tracker'!K489,"-")</f>
        <v>-</v>
      </c>
      <c r="U489" s="5">
        <f ca="1">IF((M489&lt;&gt;Inputs!$D$13),IF($C$4&gt;'Invoice Tracker'!K489+Inputs!$G$22,1,0),0)</f>
        <v>1</v>
      </c>
      <c r="V489" s="14">
        <v>0</v>
      </c>
      <c r="W489" s="5">
        <f t="shared" ca="1" si="65"/>
        <v>1</v>
      </c>
      <c r="X489" s="1">
        <f ca="1">IF((M489&lt;&gt;Inputs!$D$13),IF($C$4&gt;'Invoice Tracker'!K489+Inputs!$G$23,1,0),0)</f>
        <v>1</v>
      </c>
      <c r="Y489" s="14">
        <v>0</v>
      </c>
      <c r="Z489" s="5">
        <f t="shared" ca="1" si="66"/>
        <v>1</v>
      </c>
      <c r="AA489" s="1">
        <f ca="1">IF((M489&lt;&gt;Inputs!$D$13),IF($C$4&gt;'Invoice Tracker'!K489+Inputs!$G$24,1,0),0)</f>
        <v>1</v>
      </c>
      <c r="AB489" s="14">
        <v>0</v>
      </c>
      <c r="AC489" s="5">
        <f t="shared" ca="1" si="67"/>
        <v>1</v>
      </c>
      <c r="AD489" s="1">
        <f ca="1">IF((M489&lt;&gt;Inputs!$D$13),IF($C$4&gt;'Invoice Tracker'!K489+Inputs!$G$25,1,0),0)</f>
        <v>1</v>
      </c>
      <c r="AE489" s="14">
        <v>0</v>
      </c>
      <c r="AF489" s="5">
        <f t="shared" ca="1" si="68"/>
        <v>1</v>
      </c>
      <c r="AG489" s="1">
        <f ca="1">IF((M489&lt;&gt;Inputs!$D$13),IF($C$4&gt;'Invoice Tracker'!K489+Inputs!$G$26,1,0),0)</f>
        <v>1</v>
      </c>
      <c r="AH489" s="14">
        <v>0</v>
      </c>
      <c r="AI489" s="5">
        <f t="shared" ca="1" si="69"/>
        <v>1</v>
      </c>
      <c r="AJ489" s="1">
        <f ca="1">IF((M489&lt;&gt;Inputs!$D$13),IF($C$4&gt;'Invoice Tracker'!K489+Inputs!$G$27,1,0),0)</f>
        <v>1</v>
      </c>
      <c r="AK489" s="14">
        <v>0</v>
      </c>
      <c r="AL489" s="5">
        <f t="shared" ca="1" si="70"/>
        <v>1</v>
      </c>
    </row>
    <row r="490" spans="2:38" x14ac:dyDescent="0.2">
      <c r="B490" s="31" t="s">
        <v>42</v>
      </c>
      <c r="C490" s="32" t="s">
        <v>240</v>
      </c>
      <c r="D490" s="33" t="s">
        <v>42</v>
      </c>
      <c r="E490" s="31" t="s">
        <v>42</v>
      </c>
      <c r="F490" s="31" t="s">
        <v>42</v>
      </c>
      <c r="G490" s="13">
        <v>0</v>
      </c>
      <c r="H490" s="13">
        <v>0</v>
      </c>
      <c r="I490" s="14" t="s">
        <v>7</v>
      </c>
      <c r="J490" s="15"/>
      <c r="K490" s="15"/>
      <c r="L490" s="4" t="str">
        <f>IF(H490&lt;&gt;0,IF(Q490&gt;0,IF($C$4&gt;K490,Inputs!$D$7,Inputs!$D$8),Inputs!$D$9),"-")</f>
        <v>-</v>
      </c>
      <c r="M490" s="4" t="str">
        <f>IF(H490&lt;&gt;0,IF(O490=0,Inputs!$D$11,IF(AND(O490&gt;0,O490&lt;Q490),Inputs!$D$12,Inputs!$D$13)),"-")</f>
        <v>-</v>
      </c>
      <c r="N490" s="14" t="s">
        <v>199</v>
      </c>
      <c r="O490" s="13">
        <v>0</v>
      </c>
      <c r="P490" s="13" t="s">
        <v>42</v>
      </c>
      <c r="Q490" s="2">
        <f t="shared" si="64"/>
        <v>0</v>
      </c>
      <c r="R490" s="6" t="str">
        <f>IF(H490&lt;&gt;0,IF(M490&lt;&gt;Inputs!$D$13,$C$4-J490,"-"),"-")</f>
        <v>-</v>
      </c>
      <c r="S490" s="6" t="str">
        <f ca="1">IF(AND(H490&lt;&gt;0,K490&lt;$C$4),IF(M490&lt;&gt;Inputs!$D$13,$C$4-K490,"-"),"-")</f>
        <v>-</v>
      </c>
      <c r="T490" s="6" t="str">
        <f>IF(M490=Inputs!$D$9,'Invoice Tracker'!P490-'Invoice Tracker'!K490,"-")</f>
        <v>-</v>
      </c>
      <c r="U490" s="5">
        <f ca="1">IF((M490&lt;&gt;Inputs!$D$13),IF($C$4&gt;'Invoice Tracker'!K490+Inputs!$G$22,1,0),0)</f>
        <v>1</v>
      </c>
      <c r="V490" s="14">
        <v>0</v>
      </c>
      <c r="W490" s="5">
        <f t="shared" ca="1" si="65"/>
        <v>1</v>
      </c>
      <c r="X490" s="1">
        <f ca="1">IF((M490&lt;&gt;Inputs!$D$13),IF($C$4&gt;'Invoice Tracker'!K490+Inputs!$G$23,1,0),0)</f>
        <v>1</v>
      </c>
      <c r="Y490" s="14">
        <v>0</v>
      </c>
      <c r="Z490" s="5">
        <f t="shared" ca="1" si="66"/>
        <v>1</v>
      </c>
      <c r="AA490" s="1">
        <f ca="1">IF((M490&lt;&gt;Inputs!$D$13),IF($C$4&gt;'Invoice Tracker'!K490+Inputs!$G$24,1,0),0)</f>
        <v>1</v>
      </c>
      <c r="AB490" s="14">
        <v>0</v>
      </c>
      <c r="AC490" s="5">
        <f t="shared" ca="1" si="67"/>
        <v>1</v>
      </c>
      <c r="AD490" s="1">
        <f ca="1">IF((M490&lt;&gt;Inputs!$D$13),IF($C$4&gt;'Invoice Tracker'!K490+Inputs!$G$25,1,0),0)</f>
        <v>1</v>
      </c>
      <c r="AE490" s="14">
        <v>0</v>
      </c>
      <c r="AF490" s="5">
        <f t="shared" ca="1" si="68"/>
        <v>1</v>
      </c>
      <c r="AG490" s="1">
        <f ca="1">IF((M490&lt;&gt;Inputs!$D$13),IF($C$4&gt;'Invoice Tracker'!K490+Inputs!$G$26,1,0),0)</f>
        <v>1</v>
      </c>
      <c r="AH490" s="14">
        <v>0</v>
      </c>
      <c r="AI490" s="5">
        <f t="shared" ca="1" si="69"/>
        <v>1</v>
      </c>
      <c r="AJ490" s="1">
        <f ca="1">IF((M490&lt;&gt;Inputs!$D$13),IF($C$4&gt;'Invoice Tracker'!K490+Inputs!$G$27,1,0),0)</f>
        <v>1</v>
      </c>
      <c r="AK490" s="14">
        <v>0</v>
      </c>
      <c r="AL490" s="5">
        <f t="shared" ca="1" si="70"/>
        <v>1</v>
      </c>
    </row>
    <row r="491" spans="2:38" x14ac:dyDescent="0.2">
      <c r="B491" s="31" t="s">
        <v>42</v>
      </c>
      <c r="C491" s="32" t="s">
        <v>240</v>
      </c>
      <c r="D491" s="33" t="s">
        <v>42</v>
      </c>
      <c r="E491" s="31" t="s">
        <v>42</v>
      </c>
      <c r="F491" s="31" t="s">
        <v>42</v>
      </c>
      <c r="G491" s="13">
        <v>0</v>
      </c>
      <c r="H491" s="13">
        <v>0</v>
      </c>
      <c r="I491" s="14" t="s">
        <v>7</v>
      </c>
      <c r="J491" s="15"/>
      <c r="K491" s="15"/>
      <c r="L491" s="4" t="str">
        <f>IF(H491&lt;&gt;0,IF(Q491&gt;0,IF($C$4&gt;K491,Inputs!$D$7,Inputs!$D$8),Inputs!$D$9),"-")</f>
        <v>-</v>
      </c>
      <c r="M491" s="4" t="str">
        <f>IF(H491&lt;&gt;0,IF(O491=0,Inputs!$D$11,IF(AND(O491&gt;0,O491&lt;Q491),Inputs!$D$12,Inputs!$D$13)),"-")</f>
        <v>-</v>
      </c>
      <c r="N491" s="14" t="s">
        <v>199</v>
      </c>
      <c r="O491" s="13">
        <v>0</v>
      </c>
      <c r="P491" s="13" t="s">
        <v>42</v>
      </c>
      <c r="Q491" s="2">
        <f t="shared" si="64"/>
        <v>0</v>
      </c>
      <c r="R491" s="6" t="str">
        <f>IF(H491&lt;&gt;0,IF(M491&lt;&gt;Inputs!$D$13,$C$4-J491,"-"),"-")</f>
        <v>-</v>
      </c>
      <c r="S491" s="6" t="str">
        <f ca="1">IF(AND(H491&lt;&gt;0,K491&lt;$C$4),IF(M491&lt;&gt;Inputs!$D$13,$C$4-K491,"-"),"-")</f>
        <v>-</v>
      </c>
      <c r="T491" s="6" t="str">
        <f>IF(M491=Inputs!$D$9,'Invoice Tracker'!P491-'Invoice Tracker'!K491,"-")</f>
        <v>-</v>
      </c>
      <c r="U491" s="5">
        <f ca="1">IF((M491&lt;&gt;Inputs!$D$13),IF($C$4&gt;'Invoice Tracker'!K491+Inputs!$G$22,1,0),0)</f>
        <v>1</v>
      </c>
      <c r="V491" s="14">
        <v>0</v>
      </c>
      <c r="W491" s="5">
        <f t="shared" ca="1" si="65"/>
        <v>1</v>
      </c>
      <c r="X491" s="1">
        <f ca="1">IF((M491&lt;&gt;Inputs!$D$13),IF($C$4&gt;'Invoice Tracker'!K491+Inputs!$G$23,1,0),0)</f>
        <v>1</v>
      </c>
      <c r="Y491" s="14">
        <v>0</v>
      </c>
      <c r="Z491" s="5">
        <f t="shared" ca="1" si="66"/>
        <v>1</v>
      </c>
      <c r="AA491" s="1">
        <f ca="1">IF((M491&lt;&gt;Inputs!$D$13),IF($C$4&gt;'Invoice Tracker'!K491+Inputs!$G$24,1,0),0)</f>
        <v>1</v>
      </c>
      <c r="AB491" s="14">
        <v>0</v>
      </c>
      <c r="AC491" s="5">
        <f t="shared" ca="1" si="67"/>
        <v>1</v>
      </c>
      <c r="AD491" s="1">
        <f ca="1">IF((M491&lt;&gt;Inputs!$D$13),IF($C$4&gt;'Invoice Tracker'!K491+Inputs!$G$25,1,0),0)</f>
        <v>1</v>
      </c>
      <c r="AE491" s="14">
        <v>0</v>
      </c>
      <c r="AF491" s="5">
        <f t="shared" ca="1" si="68"/>
        <v>1</v>
      </c>
      <c r="AG491" s="1">
        <f ca="1">IF((M491&lt;&gt;Inputs!$D$13),IF($C$4&gt;'Invoice Tracker'!K491+Inputs!$G$26,1,0),0)</f>
        <v>1</v>
      </c>
      <c r="AH491" s="14">
        <v>0</v>
      </c>
      <c r="AI491" s="5">
        <f t="shared" ca="1" si="69"/>
        <v>1</v>
      </c>
      <c r="AJ491" s="1">
        <f ca="1">IF((M491&lt;&gt;Inputs!$D$13),IF($C$4&gt;'Invoice Tracker'!K491+Inputs!$G$27,1,0),0)</f>
        <v>1</v>
      </c>
      <c r="AK491" s="14">
        <v>0</v>
      </c>
      <c r="AL491" s="5">
        <f t="shared" ca="1" si="70"/>
        <v>1</v>
      </c>
    </row>
    <row r="492" spans="2:38" x14ac:dyDescent="0.2">
      <c r="B492" s="31" t="s">
        <v>42</v>
      </c>
      <c r="C492" s="32" t="s">
        <v>240</v>
      </c>
      <c r="D492" s="33" t="s">
        <v>42</v>
      </c>
      <c r="E492" s="31" t="s">
        <v>42</v>
      </c>
      <c r="F492" s="31" t="s">
        <v>42</v>
      </c>
      <c r="G492" s="13">
        <v>0</v>
      </c>
      <c r="H492" s="13">
        <v>0</v>
      </c>
      <c r="I492" s="14" t="s">
        <v>7</v>
      </c>
      <c r="J492" s="15"/>
      <c r="K492" s="15"/>
      <c r="L492" s="4" t="str">
        <f>IF(H492&lt;&gt;0,IF(Q492&gt;0,IF($C$4&gt;K492,Inputs!$D$7,Inputs!$D$8),Inputs!$D$9),"-")</f>
        <v>-</v>
      </c>
      <c r="M492" s="4" t="str">
        <f>IF(H492&lt;&gt;0,IF(O492=0,Inputs!$D$11,IF(AND(O492&gt;0,O492&lt;Q492),Inputs!$D$12,Inputs!$D$13)),"-")</f>
        <v>-</v>
      </c>
      <c r="N492" s="14" t="s">
        <v>199</v>
      </c>
      <c r="O492" s="13">
        <v>0</v>
      </c>
      <c r="P492" s="13" t="s">
        <v>42</v>
      </c>
      <c r="Q492" s="2">
        <f t="shared" si="64"/>
        <v>0</v>
      </c>
      <c r="R492" s="6" t="str">
        <f>IF(H492&lt;&gt;0,IF(M492&lt;&gt;Inputs!$D$13,$C$4-J492,"-"),"-")</f>
        <v>-</v>
      </c>
      <c r="S492" s="6" t="str">
        <f ca="1">IF(AND(H492&lt;&gt;0,K492&lt;$C$4),IF(M492&lt;&gt;Inputs!$D$13,$C$4-K492,"-"),"-")</f>
        <v>-</v>
      </c>
      <c r="T492" s="6" t="str">
        <f>IF(M492=Inputs!$D$9,'Invoice Tracker'!P492-'Invoice Tracker'!K492,"-")</f>
        <v>-</v>
      </c>
      <c r="U492" s="5">
        <f ca="1">IF((M492&lt;&gt;Inputs!$D$13),IF($C$4&gt;'Invoice Tracker'!K492+Inputs!$G$22,1,0),0)</f>
        <v>1</v>
      </c>
      <c r="V492" s="14">
        <v>0</v>
      </c>
      <c r="W492" s="5">
        <f t="shared" ca="1" si="65"/>
        <v>1</v>
      </c>
      <c r="X492" s="1">
        <f ca="1">IF((M492&lt;&gt;Inputs!$D$13),IF($C$4&gt;'Invoice Tracker'!K492+Inputs!$G$23,1,0),0)</f>
        <v>1</v>
      </c>
      <c r="Y492" s="14">
        <v>0</v>
      </c>
      <c r="Z492" s="5">
        <f t="shared" ca="1" si="66"/>
        <v>1</v>
      </c>
      <c r="AA492" s="1">
        <f ca="1">IF((M492&lt;&gt;Inputs!$D$13),IF($C$4&gt;'Invoice Tracker'!K492+Inputs!$G$24,1,0),0)</f>
        <v>1</v>
      </c>
      <c r="AB492" s="14">
        <v>0</v>
      </c>
      <c r="AC492" s="5">
        <f t="shared" ca="1" si="67"/>
        <v>1</v>
      </c>
      <c r="AD492" s="1">
        <f ca="1">IF((M492&lt;&gt;Inputs!$D$13),IF($C$4&gt;'Invoice Tracker'!K492+Inputs!$G$25,1,0),0)</f>
        <v>1</v>
      </c>
      <c r="AE492" s="14">
        <v>0</v>
      </c>
      <c r="AF492" s="5">
        <f t="shared" ca="1" si="68"/>
        <v>1</v>
      </c>
      <c r="AG492" s="1">
        <f ca="1">IF((M492&lt;&gt;Inputs!$D$13),IF($C$4&gt;'Invoice Tracker'!K492+Inputs!$G$26,1,0),0)</f>
        <v>1</v>
      </c>
      <c r="AH492" s="14">
        <v>0</v>
      </c>
      <c r="AI492" s="5">
        <f t="shared" ca="1" si="69"/>
        <v>1</v>
      </c>
      <c r="AJ492" s="1">
        <f ca="1">IF((M492&lt;&gt;Inputs!$D$13),IF($C$4&gt;'Invoice Tracker'!K492+Inputs!$G$27,1,0),0)</f>
        <v>1</v>
      </c>
      <c r="AK492" s="14">
        <v>0</v>
      </c>
      <c r="AL492" s="5">
        <f t="shared" ca="1" si="70"/>
        <v>1</v>
      </c>
    </row>
    <row r="493" spans="2:38" x14ac:dyDescent="0.2">
      <c r="B493" s="31" t="s">
        <v>42</v>
      </c>
      <c r="C493" s="32" t="s">
        <v>240</v>
      </c>
      <c r="D493" s="33" t="s">
        <v>42</v>
      </c>
      <c r="E493" s="31" t="s">
        <v>42</v>
      </c>
      <c r="F493" s="31" t="s">
        <v>42</v>
      </c>
      <c r="G493" s="13">
        <v>0</v>
      </c>
      <c r="H493" s="13">
        <v>0</v>
      </c>
      <c r="I493" s="14" t="s">
        <v>7</v>
      </c>
      <c r="J493" s="15"/>
      <c r="K493" s="15"/>
      <c r="L493" s="4" t="str">
        <f>IF(H493&lt;&gt;0,IF(Q493&gt;0,IF($C$4&gt;K493,Inputs!$D$7,Inputs!$D$8),Inputs!$D$9),"-")</f>
        <v>-</v>
      </c>
      <c r="M493" s="4" t="str">
        <f>IF(H493&lt;&gt;0,IF(O493=0,Inputs!$D$11,IF(AND(O493&gt;0,O493&lt;Q493),Inputs!$D$12,Inputs!$D$13)),"-")</f>
        <v>-</v>
      </c>
      <c r="N493" s="14" t="s">
        <v>199</v>
      </c>
      <c r="O493" s="13">
        <v>0</v>
      </c>
      <c r="P493" s="13" t="s">
        <v>42</v>
      </c>
      <c r="Q493" s="2">
        <f t="shared" si="64"/>
        <v>0</v>
      </c>
      <c r="R493" s="6" t="str">
        <f>IF(H493&lt;&gt;0,IF(M493&lt;&gt;Inputs!$D$13,$C$4-J493,"-"),"-")</f>
        <v>-</v>
      </c>
      <c r="S493" s="6" t="str">
        <f ca="1">IF(AND(H493&lt;&gt;0,K493&lt;$C$4),IF(M493&lt;&gt;Inputs!$D$13,$C$4-K493,"-"),"-")</f>
        <v>-</v>
      </c>
      <c r="T493" s="6" t="str">
        <f>IF(M493=Inputs!$D$9,'Invoice Tracker'!P493-'Invoice Tracker'!K493,"-")</f>
        <v>-</v>
      </c>
      <c r="U493" s="5">
        <f ca="1">IF((M493&lt;&gt;Inputs!$D$13),IF($C$4&gt;'Invoice Tracker'!K493+Inputs!$G$22,1,0),0)</f>
        <v>1</v>
      </c>
      <c r="V493" s="14">
        <v>0</v>
      </c>
      <c r="W493" s="5">
        <f t="shared" ca="1" si="65"/>
        <v>1</v>
      </c>
      <c r="X493" s="1">
        <f ca="1">IF((M493&lt;&gt;Inputs!$D$13),IF($C$4&gt;'Invoice Tracker'!K493+Inputs!$G$23,1,0),0)</f>
        <v>1</v>
      </c>
      <c r="Y493" s="14">
        <v>0</v>
      </c>
      <c r="Z493" s="5">
        <f t="shared" ca="1" si="66"/>
        <v>1</v>
      </c>
      <c r="AA493" s="1">
        <f ca="1">IF((M493&lt;&gt;Inputs!$D$13),IF($C$4&gt;'Invoice Tracker'!K493+Inputs!$G$24,1,0),0)</f>
        <v>1</v>
      </c>
      <c r="AB493" s="14">
        <v>0</v>
      </c>
      <c r="AC493" s="5">
        <f t="shared" ca="1" si="67"/>
        <v>1</v>
      </c>
      <c r="AD493" s="1">
        <f ca="1">IF((M493&lt;&gt;Inputs!$D$13),IF($C$4&gt;'Invoice Tracker'!K493+Inputs!$G$25,1,0),0)</f>
        <v>1</v>
      </c>
      <c r="AE493" s="14">
        <v>0</v>
      </c>
      <c r="AF493" s="5">
        <f t="shared" ca="1" si="68"/>
        <v>1</v>
      </c>
      <c r="AG493" s="1">
        <f ca="1">IF((M493&lt;&gt;Inputs!$D$13),IF($C$4&gt;'Invoice Tracker'!K493+Inputs!$G$26,1,0),0)</f>
        <v>1</v>
      </c>
      <c r="AH493" s="14">
        <v>0</v>
      </c>
      <c r="AI493" s="5">
        <f t="shared" ca="1" si="69"/>
        <v>1</v>
      </c>
      <c r="AJ493" s="1">
        <f ca="1">IF((M493&lt;&gt;Inputs!$D$13),IF($C$4&gt;'Invoice Tracker'!K493+Inputs!$G$27,1,0),0)</f>
        <v>1</v>
      </c>
      <c r="AK493" s="14">
        <v>0</v>
      </c>
      <c r="AL493" s="5">
        <f t="shared" ca="1" si="70"/>
        <v>1</v>
      </c>
    </row>
    <row r="494" spans="2:38" x14ac:dyDescent="0.2">
      <c r="B494" s="31" t="s">
        <v>42</v>
      </c>
      <c r="C494" s="32" t="s">
        <v>240</v>
      </c>
      <c r="D494" s="33" t="s">
        <v>42</v>
      </c>
      <c r="E494" s="31" t="s">
        <v>42</v>
      </c>
      <c r="F494" s="31" t="s">
        <v>42</v>
      </c>
      <c r="G494" s="13">
        <v>0</v>
      </c>
      <c r="H494" s="13">
        <v>0</v>
      </c>
      <c r="I494" s="14" t="s">
        <v>7</v>
      </c>
      <c r="J494" s="15"/>
      <c r="K494" s="15"/>
      <c r="L494" s="4" t="str">
        <f>IF(H494&lt;&gt;0,IF(Q494&gt;0,IF($C$4&gt;K494,Inputs!$D$7,Inputs!$D$8),Inputs!$D$9),"-")</f>
        <v>-</v>
      </c>
      <c r="M494" s="4" t="str">
        <f>IF(H494&lt;&gt;0,IF(O494=0,Inputs!$D$11,IF(AND(O494&gt;0,O494&lt;Q494),Inputs!$D$12,Inputs!$D$13)),"-")</f>
        <v>-</v>
      </c>
      <c r="N494" s="14" t="s">
        <v>199</v>
      </c>
      <c r="O494" s="13">
        <v>0</v>
      </c>
      <c r="P494" s="13" t="s">
        <v>42</v>
      </c>
      <c r="Q494" s="2">
        <f t="shared" si="64"/>
        <v>0</v>
      </c>
      <c r="R494" s="6" t="str">
        <f>IF(H494&lt;&gt;0,IF(M494&lt;&gt;Inputs!$D$13,$C$4-J494,"-"),"-")</f>
        <v>-</v>
      </c>
      <c r="S494" s="6" t="str">
        <f ca="1">IF(AND(H494&lt;&gt;0,K494&lt;$C$4),IF(M494&lt;&gt;Inputs!$D$13,$C$4-K494,"-"),"-")</f>
        <v>-</v>
      </c>
      <c r="T494" s="6" t="str">
        <f>IF(M494=Inputs!$D$9,'Invoice Tracker'!P494-'Invoice Tracker'!K494,"-")</f>
        <v>-</v>
      </c>
      <c r="U494" s="5">
        <f ca="1">IF((M494&lt;&gt;Inputs!$D$13),IF($C$4&gt;'Invoice Tracker'!K494+Inputs!$G$22,1,0),0)</f>
        <v>1</v>
      </c>
      <c r="V494" s="14">
        <v>0</v>
      </c>
      <c r="W494" s="5">
        <f t="shared" ca="1" si="65"/>
        <v>1</v>
      </c>
      <c r="X494" s="1">
        <f ca="1">IF((M494&lt;&gt;Inputs!$D$13),IF($C$4&gt;'Invoice Tracker'!K494+Inputs!$G$23,1,0),0)</f>
        <v>1</v>
      </c>
      <c r="Y494" s="14">
        <v>0</v>
      </c>
      <c r="Z494" s="5">
        <f t="shared" ca="1" si="66"/>
        <v>1</v>
      </c>
      <c r="AA494" s="1">
        <f ca="1">IF((M494&lt;&gt;Inputs!$D$13),IF($C$4&gt;'Invoice Tracker'!K494+Inputs!$G$24,1,0),0)</f>
        <v>1</v>
      </c>
      <c r="AB494" s="14">
        <v>0</v>
      </c>
      <c r="AC494" s="5">
        <f t="shared" ca="1" si="67"/>
        <v>1</v>
      </c>
      <c r="AD494" s="1">
        <f ca="1">IF((M494&lt;&gt;Inputs!$D$13),IF($C$4&gt;'Invoice Tracker'!K494+Inputs!$G$25,1,0),0)</f>
        <v>1</v>
      </c>
      <c r="AE494" s="14">
        <v>0</v>
      </c>
      <c r="AF494" s="5">
        <f t="shared" ca="1" si="68"/>
        <v>1</v>
      </c>
      <c r="AG494" s="1">
        <f ca="1">IF((M494&lt;&gt;Inputs!$D$13),IF($C$4&gt;'Invoice Tracker'!K494+Inputs!$G$26,1,0),0)</f>
        <v>1</v>
      </c>
      <c r="AH494" s="14">
        <v>0</v>
      </c>
      <c r="AI494" s="5">
        <f t="shared" ca="1" si="69"/>
        <v>1</v>
      </c>
      <c r="AJ494" s="1">
        <f ca="1">IF((M494&lt;&gt;Inputs!$D$13),IF($C$4&gt;'Invoice Tracker'!K494+Inputs!$G$27,1,0),0)</f>
        <v>1</v>
      </c>
      <c r="AK494" s="14">
        <v>0</v>
      </c>
      <c r="AL494" s="5">
        <f t="shared" ca="1" si="70"/>
        <v>1</v>
      </c>
    </row>
    <row r="495" spans="2:38" x14ac:dyDescent="0.2">
      <c r="B495" s="31" t="s">
        <v>42</v>
      </c>
      <c r="C495" s="32" t="s">
        <v>240</v>
      </c>
      <c r="D495" s="33" t="s">
        <v>42</v>
      </c>
      <c r="E495" s="31" t="s">
        <v>42</v>
      </c>
      <c r="F495" s="31" t="s">
        <v>42</v>
      </c>
      <c r="G495" s="13">
        <v>0</v>
      </c>
      <c r="H495" s="13">
        <v>0</v>
      </c>
      <c r="I495" s="14" t="s">
        <v>7</v>
      </c>
      <c r="J495" s="15"/>
      <c r="K495" s="15"/>
      <c r="L495" s="4" t="str">
        <f>IF(H495&lt;&gt;0,IF(Q495&gt;0,IF($C$4&gt;K495,Inputs!$D$7,Inputs!$D$8),Inputs!$D$9),"-")</f>
        <v>-</v>
      </c>
      <c r="M495" s="4" t="str">
        <f>IF(H495&lt;&gt;0,IF(O495=0,Inputs!$D$11,IF(AND(O495&gt;0,O495&lt;Q495),Inputs!$D$12,Inputs!$D$13)),"-")</f>
        <v>-</v>
      </c>
      <c r="N495" s="14" t="s">
        <v>199</v>
      </c>
      <c r="O495" s="13">
        <v>0</v>
      </c>
      <c r="P495" s="13" t="s">
        <v>42</v>
      </c>
      <c r="Q495" s="2">
        <f t="shared" si="64"/>
        <v>0</v>
      </c>
      <c r="R495" s="6" t="str">
        <f>IF(H495&lt;&gt;0,IF(M495&lt;&gt;Inputs!$D$13,$C$4-J495,"-"),"-")</f>
        <v>-</v>
      </c>
      <c r="S495" s="6" t="str">
        <f ca="1">IF(AND(H495&lt;&gt;0,K495&lt;$C$4),IF(M495&lt;&gt;Inputs!$D$13,$C$4-K495,"-"),"-")</f>
        <v>-</v>
      </c>
      <c r="T495" s="6" t="str">
        <f>IF(M495=Inputs!$D$9,'Invoice Tracker'!P495-'Invoice Tracker'!K495,"-")</f>
        <v>-</v>
      </c>
      <c r="U495" s="5">
        <f ca="1">IF((M495&lt;&gt;Inputs!$D$13),IF($C$4&gt;'Invoice Tracker'!K495+Inputs!$G$22,1,0),0)</f>
        <v>1</v>
      </c>
      <c r="V495" s="14">
        <v>0</v>
      </c>
      <c r="W495" s="5">
        <f t="shared" ca="1" si="65"/>
        <v>1</v>
      </c>
      <c r="X495" s="1">
        <f ca="1">IF((M495&lt;&gt;Inputs!$D$13),IF($C$4&gt;'Invoice Tracker'!K495+Inputs!$G$23,1,0),0)</f>
        <v>1</v>
      </c>
      <c r="Y495" s="14">
        <v>0</v>
      </c>
      <c r="Z495" s="5">
        <f t="shared" ca="1" si="66"/>
        <v>1</v>
      </c>
      <c r="AA495" s="1">
        <f ca="1">IF((M495&lt;&gt;Inputs!$D$13),IF($C$4&gt;'Invoice Tracker'!K495+Inputs!$G$24,1,0),0)</f>
        <v>1</v>
      </c>
      <c r="AB495" s="14">
        <v>0</v>
      </c>
      <c r="AC495" s="5">
        <f t="shared" ca="1" si="67"/>
        <v>1</v>
      </c>
      <c r="AD495" s="1">
        <f ca="1">IF((M495&lt;&gt;Inputs!$D$13),IF($C$4&gt;'Invoice Tracker'!K495+Inputs!$G$25,1,0),0)</f>
        <v>1</v>
      </c>
      <c r="AE495" s="14">
        <v>0</v>
      </c>
      <c r="AF495" s="5">
        <f t="shared" ca="1" si="68"/>
        <v>1</v>
      </c>
      <c r="AG495" s="1">
        <f ca="1">IF((M495&lt;&gt;Inputs!$D$13),IF($C$4&gt;'Invoice Tracker'!K495+Inputs!$G$26,1,0),0)</f>
        <v>1</v>
      </c>
      <c r="AH495" s="14">
        <v>0</v>
      </c>
      <c r="AI495" s="5">
        <f t="shared" ca="1" si="69"/>
        <v>1</v>
      </c>
      <c r="AJ495" s="1">
        <f ca="1">IF((M495&lt;&gt;Inputs!$D$13),IF($C$4&gt;'Invoice Tracker'!K495+Inputs!$G$27,1,0),0)</f>
        <v>1</v>
      </c>
      <c r="AK495" s="14">
        <v>0</v>
      </c>
      <c r="AL495" s="5">
        <f t="shared" ca="1" si="70"/>
        <v>1</v>
      </c>
    </row>
    <row r="496" spans="2:38" x14ac:dyDescent="0.2">
      <c r="B496" s="31" t="s">
        <v>42</v>
      </c>
      <c r="C496" s="32" t="s">
        <v>240</v>
      </c>
      <c r="D496" s="33" t="s">
        <v>42</v>
      </c>
      <c r="E496" s="31" t="s">
        <v>42</v>
      </c>
      <c r="F496" s="31" t="s">
        <v>42</v>
      </c>
      <c r="G496" s="13">
        <v>0</v>
      </c>
      <c r="H496" s="13">
        <v>0</v>
      </c>
      <c r="I496" s="14" t="s">
        <v>7</v>
      </c>
      <c r="J496" s="15"/>
      <c r="K496" s="15"/>
      <c r="L496" s="4" t="str">
        <f>IF(H496&lt;&gt;0,IF(Q496&gt;0,IF($C$4&gt;K496,Inputs!$D$7,Inputs!$D$8),Inputs!$D$9),"-")</f>
        <v>-</v>
      </c>
      <c r="M496" s="4" t="str">
        <f>IF(H496&lt;&gt;0,IF(O496=0,Inputs!$D$11,IF(AND(O496&gt;0,O496&lt;Q496),Inputs!$D$12,Inputs!$D$13)),"-")</f>
        <v>-</v>
      </c>
      <c r="N496" s="14" t="s">
        <v>199</v>
      </c>
      <c r="O496" s="13">
        <v>0</v>
      </c>
      <c r="P496" s="13" t="s">
        <v>42</v>
      </c>
      <c r="Q496" s="2">
        <f t="shared" si="64"/>
        <v>0</v>
      </c>
      <c r="R496" s="6" t="str">
        <f>IF(H496&lt;&gt;0,IF(M496&lt;&gt;Inputs!$D$13,$C$4-J496,"-"),"-")</f>
        <v>-</v>
      </c>
      <c r="S496" s="6" t="str">
        <f ca="1">IF(AND(H496&lt;&gt;0,K496&lt;$C$4),IF(M496&lt;&gt;Inputs!$D$13,$C$4-K496,"-"),"-")</f>
        <v>-</v>
      </c>
      <c r="T496" s="6" t="str">
        <f>IF(M496=Inputs!$D$9,'Invoice Tracker'!P496-'Invoice Tracker'!K496,"-")</f>
        <v>-</v>
      </c>
      <c r="U496" s="5">
        <f ca="1">IF((M496&lt;&gt;Inputs!$D$13),IF($C$4&gt;'Invoice Tracker'!K496+Inputs!$G$22,1,0),0)</f>
        <v>1</v>
      </c>
      <c r="V496" s="14">
        <v>0</v>
      </c>
      <c r="W496" s="5">
        <f t="shared" ca="1" si="65"/>
        <v>1</v>
      </c>
      <c r="X496" s="1">
        <f ca="1">IF((M496&lt;&gt;Inputs!$D$13),IF($C$4&gt;'Invoice Tracker'!K496+Inputs!$G$23,1,0),0)</f>
        <v>1</v>
      </c>
      <c r="Y496" s="14">
        <v>0</v>
      </c>
      <c r="Z496" s="5">
        <f t="shared" ca="1" si="66"/>
        <v>1</v>
      </c>
      <c r="AA496" s="1">
        <f ca="1">IF((M496&lt;&gt;Inputs!$D$13),IF($C$4&gt;'Invoice Tracker'!K496+Inputs!$G$24,1,0),0)</f>
        <v>1</v>
      </c>
      <c r="AB496" s="14">
        <v>0</v>
      </c>
      <c r="AC496" s="5">
        <f t="shared" ca="1" si="67"/>
        <v>1</v>
      </c>
      <c r="AD496" s="1">
        <f ca="1">IF((M496&lt;&gt;Inputs!$D$13),IF($C$4&gt;'Invoice Tracker'!K496+Inputs!$G$25,1,0),0)</f>
        <v>1</v>
      </c>
      <c r="AE496" s="14">
        <v>0</v>
      </c>
      <c r="AF496" s="5">
        <f t="shared" ca="1" si="68"/>
        <v>1</v>
      </c>
      <c r="AG496" s="1">
        <f ca="1">IF((M496&lt;&gt;Inputs!$D$13),IF($C$4&gt;'Invoice Tracker'!K496+Inputs!$G$26,1,0),0)</f>
        <v>1</v>
      </c>
      <c r="AH496" s="14">
        <v>0</v>
      </c>
      <c r="AI496" s="5">
        <f t="shared" ca="1" si="69"/>
        <v>1</v>
      </c>
      <c r="AJ496" s="1">
        <f ca="1">IF((M496&lt;&gt;Inputs!$D$13),IF($C$4&gt;'Invoice Tracker'!K496+Inputs!$G$27,1,0),0)</f>
        <v>1</v>
      </c>
      <c r="AK496" s="14">
        <v>0</v>
      </c>
      <c r="AL496" s="5">
        <f t="shared" ca="1" si="70"/>
        <v>1</v>
      </c>
    </row>
    <row r="497" spans="2:38" x14ac:dyDescent="0.2">
      <c r="B497" s="31" t="s">
        <v>42</v>
      </c>
      <c r="C497" s="32" t="s">
        <v>240</v>
      </c>
      <c r="D497" s="33" t="s">
        <v>42</v>
      </c>
      <c r="E497" s="31" t="s">
        <v>42</v>
      </c>
      <c r="F497" s="31" t="s">
        <v>42</v>
      </c>
      <c r="G497" s="13">
        <v>0</v>
      </c>
      <c r="H497" s="13">
        <v>0</v>
      </c>
      <c r="I497" s="14" t="s">
        <v>7</v>
      </c>
      <c r="J497" s="15"/>
      <c r="K497" s="15"/>
      <c r="L497" s="4" t="str">
        <f>IF(H497&lt;&gt;0,IF(Q497&gt;0,IF($C$4&gt;K497,Inputs!$D$7,Inputs!$D$8),Inputs!$D$9),"-")</f>
        <v>-</v>
      </c>
      <c r="M497" s="4" t="str">
        <f>IF(H497&lt;&gt;0,IF(O497=0,Inputs!$D$11,IF(AND(O497&gt;0,O497&lt;Q497),Inputs!$D$12,Inputs!$D$13)),"-")</f>
        <v>-</v>
      </c>
      <c r="N497" s="14" t="s">
        <v>199</v>
      </c>
      <c r="O497" s="13">
        <v>0</v>
      </c>
      <c r="P497" s="13" t="s">
        <v>42</v>
      </c>
      <c r="Q497" s="2">
        <f t="shared" si="64"/>
        <v>0</v>
      </c>
      <c r="R497" s="6" t="str">
        <f>IF(H497&lt;&gt;0,IF(M497&lt;&gt;Inputs!$D$13,$C$4-J497,"-"),"-")</f>
        <v>-</v>
      </c>
      <c r="S497" s="6" t="str">
        <f ca="1">IF(AND(H497&lt;&gt;0,K497&lt;$C$4),IF(M497&lt;&gt;Inputs!$D$13,$C$4-K497,"-"),"-")</f>
        <v>-</v>
      </c>
      <c r="T497" s="6" t="str">
        <f>IF(M497=Inputs!$D$9,'Invoice Tracker'!P497-'Invoice Tracker'!K497,"-")</f>
        <v>-</v>
      </c>
      <c r="U497" s="5">
        <f ca="1">IF((M497&lt;&gt;Inputs!$D$13),IF($C$4&gt;'Invoice Tracker'!K497+Inputs!$G$22,1,0),0)</f>
        <v>1</v>
      </c>
      <c r="V497" s="14">
        <v>0</v>
      </c>
      <c r="W497" s="5">
        <f t="shared" ca="1" si="65"/>
        <v>1</v>
      </c>
      <c r="X497" s="1">
        <f ca="1">IF((M497&lt;&gt;Inputs!$D$13),IF($C$4&gt;'Invoice Tracker'!K497+Inputs!$G$23,1,0),0)</f>
        <v>1</v>
      </c>
      <c r="Y497" s="14">
        <v>0</v>
      </c>
      <c r="Z497" s="5">
        <f t="shared" ca="1" si="66"/>
        <v>1</v>
      </c>
      <c r="AA497" s="1">
        <f ca="1">IF((M497&lt;&gt;Inputs!$D$13),IF($C$4&gt;'Invoice Tracker'!K497+Inputs!$G$24,1,0),0)</f>
        <v>1</v>
      </c>
      <c r="AB497" s="14">
        <v>0</v>
      </c>
      <c r="AC497" s="5">
        <f t="shared" ca="1" si="67"/>
        <v>1</v>
      </c>
      <c r="AD497" s="1">
        <f ca="1">IF((M497&lt;&gt;Inputs!$D$13),IF($C$4&gt;'Invoice Tracker'!K497+Inputs!$G$25,1,0),0)</f>
        <v>1</v>
      </c>
      <c r="AE497" s="14">
        <v>0</v>
      </c>
      <c r="AF497" s="5">
        <f t="shared" ca="1" si="68"/>
        <v>1</v>
      </c>
      <c r="AG497" s="1">
        <f ca="1">IF((M497&lt;&gt;Inputs!$D$13),IF($C$4&gt;'Invoice Tracker'!K497+Inputs!$G$26,1,0),0)</f>
        <v>1</v>
      </c>
      <c r="AH497" s="14">
        <v>0</v>
      </c>
      <c r="AI497" s="5">
        <f t="shared" ca="1" si="69"/>
        <v>1</v>
      </c>
      <c r="AJ497" s="1">
        <f ca="1">IF((M497&lt;&gt;Inputs!$D$13),IF($C$4&gt;'Invoice Tracker'!K497+Inputs!$G$27,1,0),0)</f>
        <v>1</v>
      </c>
      <c r="AK497" s="14">
        <v>0</v>
      </c>
      <c r="AL497" s="5">
        <f t="shared" ca="1" si="70"/>
        <v>1</v>
      </c>
    </row>
    <row r="498" spans="2:38" x14ac:dyDescent="0.2">
      <c r="B498" s="31" t="s">
        <v>42</v>
      </c>
      <c r="C498" s="32" t="s">
        <v>240</v>
      </c>
      <c r="D498" s="33" t="s">
        <v>42</v>
      </c>
      <c r="E498" s="31" t="s">
        <v>42</v>
      </c>
      <c r="F498" s="31" t="s">
        <v>42</v>
      </c>
      <c r="G498" s="13">
        <v>0</v>
      </c>
      <c r="H498" s="13">
        <v>0</v>
      </c>
      <c r="I498" s="14" t="s">
        <v>7</v>
      </c>
      <c r="J498" s="15"/>
      <c r="K498" s="15"/>
      <c r="L498" s="4" t="str">
        <f>IF(H498&lt;&gt;0,IF(Q498&gt;0,IF($C$4&gt;K498,Inputs!$D$7,Inputs!$D$8),Inputs!$D$9),"-")</f>
        <v>-</v>
      </c>
      <c r="M498" s="4" t="str">
        <f>IF(H498&lt;&gt;0,IF(O498=0,Inputs!$D$11,IF(AND(O498&gt;0,O498&lt;Q498),Inputs!$D$12,Inputs!$D$13)),"-")</f>
        <v>-</v>
      </c>
      <c r="N498" s="14" t="s">
        <v>199</v>
      </c>
      <c r="O498" s="13">
        <v>0</v>
      </c>
      <c r="P498" s="13" t="s">
        <v>42</v>
      </c>
      <c r="Q498" s="2">
        <f t="shared" si="64"/>
        <v>0</v>
      </c>
      <c r="R498" s="6" t="str">
        <f>IF(H498&lt;&gt;0,IF(M498&lt;&gt;Inputs!$D$13,$C$4-J498,"-"),"-")</f>
        <v>-</v>
      </c>
      <c r="S498" s="6" t="str">
        <f ca="1">IF(AND(H498&lt;&gt;0,K498&lt;$C$4),IF(M498&lt;&gt;Inputs!$D$13,$C$4-K498,"-"),"-")</f>
        <v>-</v>
      </c>
      <c r="T498" s="6" t="str">
        <f>IF(M498=Inputs!$D$9,'Invoice Tracker'!P498-'Invoice Tracker'!K498,"-")</f>
        <v>-</v>
      </c>
      <c r="U498" s="5">
        <f ca="1">IF((M498&lt;&gt;Inputs!$D$13),IF($C$4&gt;'Invoice Tracker'!K498+Inputs!$G$22,1,0),0)</f>
        <v>1</v>
      </c>
      <c r="V498" s="14">
        <v>0</v>
      </c>
      <c r="W498" s="5">
        <f t="shared" ca="1" si="65"/>
        <v>1</v>
      </c>
      <c r="X498" s="1">
        <f ca="1">IF((M498&lt;&gt;Inputs!$D$13),IF($C$4&gt;'Invoice Tracker'!K498+Inputs!$G$23,1,0),0)</f>
        <v>1</v>
      </c>
      <c r="Y498" s="14">
        <v>0</v>
      </c>
      <c r="Z498" s="5">
        <f t="shared" ca="1" si="66"/>
        <v>1</v>
      </c>
      <c r="AA498" s="1">
        <f ca="1">IF((M498&lt;&gt;Inputs!$D$13),IF($C$4&gt;'Invoice Tracker'!K498+Inputs!$G$24,1,0),0)</f>
        <v>1</v>
      </c>
      <c r="AB498" s="14">
        <v>0</v>
      </c>
      <c r="AC498" s="5">
        <f t="shared" ca="1" si="67"/>
        <v>1</v>
      </c>
      <c r="AD498" s="1">
        <f ca="1">IF((M498&lt;&gt;Inputs!$D$13),IF($C$4&gt;'Invoice Tracker'!K498+Inputs!$G$25,1,0),0)</f>
        <v>1</v>
      </c>
      <c r="AE498" s="14">
        <v>0</v>
      </c>
      <c r="AF498" s="5">
        <f t="shared" ca="1" si="68"/>
        <v>1</v>
      </c>
      <c r="AG498" s="1">
        <f ca="1">IF((M498&lt;&gt;Inputs!$D$13),IF($C$4&gt;'Invoice Tracker'!K498+Inputs!$G$26,1,0),0)</f>
        <v>1</v>
      </c>
      <c r="AH498" s="14">
        <v>0</v>
      </c>
      <c r="AI498" s="5">
        <f t="shared" ca="1" si="69"/>
        <v>1</v>
      </c>
      <c r="AJ498" s="1">
        <f ca="1">IF((M498&lt;&gt;Inputs!$D$13),IF($C$4&gt;'Invoice Tracker'!K498+Inputs!$G$27,1,0),0)</f>
        <v>1</v>
      </c>
      <c r="AK498" s="14">
        <v>0</v>
      </c>
      <c r="AL498" s="5">
        <f t="shared" ca="1" si="70"/>
        <v>1</v>
      </c>
    </row>
    <row r="499" spans="2:38" x14ac:dyDescent="0.2">
      <c r="B499" s="31" t="s">
        <v>42</v>
      </c>
      <c r="C499" s="32" t="s">
        <v>240</v>
      </c>
      <c r="D499" s="33" t="s">
        <v>42</v>
      </c>
      <c r="E499" s="31" t="s">
        <v>42</v>
      </c>
      <c r="F499" s="31" t="s">
        <v>42</v>
      </c>
      <c r="G499" s="13">
        <v>0</v>
      </c>
      <c r="H499" s="13">
        <v>0</v>
      </c>
      <c r="I499" s="14" t="s">
        <v>7</v>
      </c>
      <c r="J499" s="15"/>
      <c r="K499" s="15"/>
      <c r="L499" s="4" t="str">
        <f>IF(H499&lt;&gt;0,IF(Q499&gt;0,IF($C$4&gt;K499,Inputs!$D$7,Inputs!$D$8),Inputs!$D$9),"-")</f>
        <v>-</v>
      </c>
      <c r="M499" s="4" t="str">
        <f>IF(H499&lt;&gt;0,IF(O499=0,Inputs!$D$11,IF(AND(O499&gt;0,O499&lt;Q499),Inputs!$D$12,Inputs!$D$13)),"-")</f>
        <v>-</v>
      </c>
      <c r="N499" s="14" t="s">
        <v>199</v>
      </c>
      <c r="O499" s="13">
        <v>0</v>
      </c>
      <c r="P499" s="13" t="s">
        <v>42</v>
      </c>
      <c r="Q499" s="2">
        <f t="shared" si="64"/>
        <v>0</v>
      </c>
      <c r="R499" s="6" t="str">
        <f>IF(H499&lt;&gt;0,IF(M499&lt;&gt;Inputs!$D$13,$C$4-J499,"-"),"-")</f>
        <v>-</v>
      </c>
      <c r="S499" s="6" t="str">
        <f ca="1">IF(AND(H499&lt;&gt;0,K499&lt;$C$4),IF(M499&lt;&gt;Inputs!$D$13,$C$4-K499,"-"),"-")</f>
        <v>-</v>
      </c>
      <c r="T499" s="6" t="str">
        <f>IF(M499=Inputs!$D$9,'Invoice Tracker'!P499-'Invoice Tracker'!K499,"-")</f>
        <v>-</v>
      </c>
      <c r="U499" s="5">
        <f ca="1">IF((M499&lt;&gt;Inputs!$D$13),IF($C$4&gt;'Invoice Tracker'!K499+Inputs!$G$22,1,0),0)</f>
        <v>1</v>
      </c>
      <c r="V499" s="14">
        <v>0</v>
      </c>
      <c r="W499" s="5">
        <f t="shared" ca="1" si="65"/>
        <v>1</v>
      </c>
      <c r="X499" s="1">
        <f ca="1">IF((M499&lt;&gt;Inputs!$D$13),IF($C$4&gt;'Invoice Tracker'!K499+Inputs!$G$23,1,0),0)</f>
        <v>1</v>
      </c>
      <c r="Y499" s="14">
        <v>0</v>
      </c>
      <c r="Z499" s="5">
        <f t="shared" ca="1" si="66"/>
        <v>1</v>
      </c>
      <c r="AA499" s="1">
        <f ca="1">IF((M499&lt;&gt;Inputs!$D$13),IF($C$4&gt;'Invoice Tracker'!K499+Inputs!$G$24,1,0),0)</f>
        <v>1</v>
      </c>
      <c r="AB499" s="14">
        <v>0</v>
      </c>
      <c r="AC499" s="5">
        <f t="shared" ca="1" si="67"/>
        <v>1</v>
      </c>
      <c r="AD499" s="1">
        <f ca="1">IF((M499&lt;&gt;Inputs!$D$13),IF($C$4&gt;'Invoice Tracker'!K499+Inputs!$G$25,1,0),0)</f>
        <v>1</v>
      </c>
      <c r="AE499" s="14">
        <v>0</v>
      </c>
      <c r="AF499" s="5">
        <f t="shared" ca="1" si="68"/>
        <v>1</v>
      </c>
      <c r="AG499" s="1">
        <f ca="1">IF((M499&lt;&gt;Inputs!$D$13),IF($C$4&gt;'Invoice Tracker'!K499+Inputs!$G$26,1,0),0)</f>
        <v>1</v>
      </c>
      <c r="AH499" s="14">
        <v>0</v>
      </c>
      <c r="AI499" s="5">
        <f t="shared" ca="1" si="69"/>
        <v>1</v>
      </c>
      <c r="AJ499" s="1">
        <f ca="1">IF((M499&lt;&gt;Inputs!$D$13),IF($C$4&gt;'Invoice Tracker'!K499+Inputs!$G$27,1,0),0)</f>
        <v>1</v>
      </c>
      <c r="AK499" s="14">
        <v>0</v>
      </c>
      <c r="AL499" s="5">
        <f t="shared" ca="1" si="70"/>
        <v>1</v>
      </c>
    </row>
    <row r="500" spans="2:38" x14ac:dyDescent="0.2">
      <c r="B500" s="31" t="s">
        <v>42</v>
      </c>
      <c r="C500" s="32" t="s">
        <v>240</v>
      </c>
      <c r="D500" s="33" t="s">
        <v>42</v>
      </c>
      <c r="E500" s="31" t="s">
        <v>42</v>
      </c>
      <c r="F500" s="31" t="s">
        <v>42</v>
      </c>
      <c r="G500" s="13">
        <v>0</v>
      </c>
      <c r="H500" s="13">
        <v>0</v>
      </c>
      <c r="I500" s="14" t="s">
        <v>7</v>
      </c>
      <c r="J500" s="15"/>
      <c r="K500" s="15"/>
      <c r="L500" s="4" t="str">
        <f>IF(H500&lt;&gt;0,IF(Q500&gt;0,IF($C$4&gt;K500,Inputs!$D$7,Inputs!$D$8),Inputs!$D$9),"-")</f>
        <v>-</v>
      </c>
      <c r="M500" s="4" t="str">
        <f>IF(H500&lt;&gt;0,IF(O500=0,Inputs!$D$11,IF(AND(O500&gt;0,O500&lt;Q500),Inputs!$D$12,Inputs!$D$13)),"-")</f>
        <v>-</v>
      </c>
      <c r="N500" s="14" t="s">
        <v>199</v>
      </c>
      <c r="O500" s="13">
        <v>0</v>
      </c>
      <c r="P500" s="13" t="s">
        <v>42</v>
      </c>
      <c r="Q500" s="2">
        <f t="shared" si="64"/>
        <v>0</v>
      </c>
      <c r="R500" s="6" t="str">
        <f>IF(H500&lt;&gt;0,IF(M500&lt;&gt;Inputs!$D$13,$C$4-J500,"-"),"-")</f>
        <v>-</v>
      </c>
      <c r="S500" s="6" t="str">
        <f ca="1">IF(AND(H500&lt;&gt;0,K500&lt;$C$4),IF(M500&lt;&gt;Inputs!$D$13,$C$4-K500,"-"),"-")</f>
        <v>-</v>
      </c>
      <c r="T500" s="6" t="str">
        <f>IF(M500=Inputs!$D$9,'Invoice Tracker'!P500-'Invoice Tracker'!K500,"-")</f>
        <v>-</v>
      </c>
      <c r="U500" s="5">
        <f ca="1">IF((M500&lt;&gt;Inputs!$D$13),IF($C$4&gt;'Invoice Tracker'!K500+Inputs!$G$22,1,0),0)</f>
        <v>1</v>
      </c>
      <c r="V500" s="14">
        <v>0</v>
      </c>
      <c r="W500" s="5">
        <f t="shared" ca="1" si="65"/>
        <v>1</v>
      </c>
      <c r="X500" s="1">
        <f ca="1">IF((M500&lt;&gt;Inputs!$D$13),IF($C$4&gt;'Invoice Tracker'!K500+Inputs!$G$23,1,0),0)</f>
        <v>1</v>
      </c>
      <c r="Y500" s="14">
        <v>0</v>
      </c>
      <c r="Z500" s="5">
        <f t="shared" ca="1" si="66"/>
        <v>1</v>
      </c>
      <c r="AA500" s="1">
        <f ca="1">IF((M500&lt;&gt;Inputs!$D$13),IF($C$4&gt;'Invoice Tracker'!K500+Inputs!$G$24,1,0),0)</f>
        <v>1</v>
      </c>
      <c r="AB500" s="14">
        <v>0</v>
      </c>
      <c r="AC500" s="5">
        <f t="shared" ca="1" si="67"/>
        <v>1</v>
      </c>
      <c r="AD500" s="1">
        <f ca="1">IF((M500&lt;&gt;Inputs!$D$13),IF($C$4&gt;'Invoice Tracker'!K500+Inputs!$G$25,1,0),0)</f>
        <v>1</v>
      </c>
      <c r="AE500" s="14">
        <v>0</v>
      </c>
      <c r="AF500" s="5">
        <f t="shared" ca="1" si="68"/>
        <v>1</v>
      </c>
      <c r="AG500" s="1">
        <f ca="1">IF((M500&lt;&gt;Inputs!$D$13),IF($C$4&gt;'Invoice Tracker'!K500+Inputs!$G$26,1,0),0)</f>
        <v>1</v>
      </c>
      <c r="AH500" s="14">
        <v>0</v>
      </c>
      <c r="AI500" s="5">
        <f t="shared" ca="1" si="69"/>
        <v>1</v>
      </c>
      <c r="AJ500" s="1">
        <f ca="1">IF((M500&lt;&gt;Inputs!$D$13),IF($C$4&gt;'Invoice Tracker'!K500+Inputs!$G$27,1,0),0)</f>
        <v>1</v>
      </c>
      <c r="AK500" s="14">
        <v>0</v>
      </c>
      <c r="AL500" s="5">
        <f t="shared" ca="1" si="70"/>
        <v>1</v>
      </c>
    </row>
    <row r="501" spans="2:38" x14ac:dyDescent="0.2">
      <c r="B501" s="31" t="s">
        <v>42</v>
      </c>
      <c r="C501" s="32" t="s">
        <v>240</v>
      </c>
      <c r="D501" s="33" t="s">
        <v>42</v>
      </c>
      <c r="E501" s="31" t="s">
        <v>42</v>
      </c>
      <c r="F501" s="31" t="s">
        <v>42</v>
      </c>
      <c r="G501" s="13">
        <v>0</v>
      </c>
      <c r="H501" s="13">
        <v>0</v>
      </c>
      <c r="I501" s="14" t="s">
        <v>7</v>
      </c>
      <c r="J501" s="15"/>
      <c r="K501" s="15"/>
      <c r="L501" s="4" t="str">
        <f>IF(H501&lt;&gt;0,IF(Q501&gt;0,IF($C$4&gt;K501,Inputs!$D$7,Inputs!$D$8),Inputs!$D$9),"-")</f>
        <v>-</v>
      </c>
      <c r="M501" s="4" t="str">
        <f>IF(H501&lt;&gt;0,IF(O501=0,Inputs!$D$11,IF(AND(O501&gt;0,O501&lt;Q501),Inputs!$D$12,Inputs!$D$13)),"-")</f>
        <v>-</v>
      </c>
      <c r="N501" s="14" t="s">
        <v>199</v>
      </c>
      <c r="O501" s="13">
        <v>0</v>
      </c>
      <c r="P501" s="13" t="s">
        <v>42</v>
      </c>
      <c r="Q501" s="2">
        <f t="shared" si="64"/>
        <v>0</v>
      </c>
      <c r="R501" s="6" t="str">
        <f>IF(H501&lt;&gt;0,IF(M501&lt;&gt;Inputs!$D$13,$C$4-J501,"-"),"-")</f>
        <v>-</v>
      </c>
      <c r="S501" s="6" t="str">
        <f ca="1">IF(AND(H501&lt;&gt;0,K501&lt;$C$4),IF(M501&lt;&gt;Inputs!$D$13,$C$4-K501,"-"),"-")</f>
        <v>-</v>
      </c>
      <c r="T501" s="6" t="str">
        <f>IF(M501=Inputs!$D$9,'Invoice Tracker'!P501-'Invoice Tracker'!K501,"-")</f>
        <v>-</v>
      </c>
      <c r="U501" s="5">
        <f ca="1">IF((M501&lt;&gt;Inputs!$D$13),IF($C$4&gt;'Invoice Tracker'!K501+Inputs!$G$22,1,0),0)</f>
        <v>1</v>
      </c>
      <c r="V501" s="14">
        <v>0</v>
      </c>
      <c r="W501" s="5">
        <f t="shared" ca="1" si="65"/>
        <v>1</v>
      </c>
      <c r="X501" s="1">
        <f ca="1">IF((M501&lt;&gt;Inputs!$D$13),IF($C$4&gt;'Invoice Tracker'!K501+Inputs!$G$23,1,0),0)</f>
        <v>1</v>
      </c>
      <c r="Y501" s="14">
        <v>0</v>
      </c>
      <c r="Z501" s="5">
        <f t="shared" ca="1" si="66"/>
        <v>1</v>
      </c>
      <c r="AA501" s="1">
        <f ca="1">IF((M501&lt;&gt;Inputs!$D$13),IF($C$4&gt;'Invoice Tracker'!K501+Inputs!$G$24,1,0),0)</f>
        <v>1</v>
      </c>
      <c r="AB501" s="14">
        <v>0</v>
      </c>
      <c r="AC501" s="5">
        <f t="shared" ca="1" si="67"/>
        <v>1</v>
      </c>
      <c r="AD501" s="1">
        <f ca="1">IF((M501&lt;&gt;Inputs!$D$13),IF($C$4&gt;'Invoice Tracker'!K501+Inputs!$G$25,1,0),0)</f>
        <v>1</v>
      </c>
      <c r="AE501" s="14">
        <v>0</v>
      </c>
      <c r="AF501" s="5">
        <f t="shared" ca="1" si="68"/>
        <v>1</v>
      </c>
      <c r="AG501" s="1">
        <f ca="1">IF((M501&lt;&gt;Inputs!$D$13),IF($C$4&gt;'Invoice Tracker'!K501+Inputs!$G$26,1,0),0)</f>
        <v>1</v>
      </c>
      <c r="AH501" s="14">
        <v>0</v>
      </c>
      <c r="AI501" s="5">
        <f t="shared" ca="1" si="69"/>
        <v>1</v>
      </c>
      <c r="AJ501" s="1">
        <f ca="1">IF((M501&lt;&gt;Inputs!$D$13),IF($C$4&gt;'Invoice Tracker'!K501+Inputs!$G$27,1,0),0)</f>
        <v>1</v>
      </c>
      <c r="AK501" s="14">
        <v>0</v>
      </c>
      <c r="AL501" s="5">
        <f t="shared" ca="1" si="70"/>
        <v>1</v>
      </c>
    </row>
  </sheetData>
  <autoFilter ref="B9:AL501" xr:uid="{88333849-48EB-F94E-9E9B-8582FFED360B}"/>
  <mergeCells count="10">
    <mergeCell ref="AD8:AF8"/>
    <mergeCell ref="AG8:AI8"/>
    <mergeCell ref="AJ8:AL8"/>
    <mergeCell ref="B6:K7"/>
    <mergeCell ref="L6:N7"/>
    <mergeCell ref="O6:T7"/>
    <mergeCell ref="U8:W8"/>
    <mergeCell ref="X8:Z8"/>
    <mergeCell ref="AA8:AC8"/>
    <mergeCell ref="U6:AL7"/>
  </mergeCells>
  <conditionalFormatting sqref="AC12 AC10 AC14 AC16 AC18 AC20 AC22 AC24 AC26 AC28 AC30 AC32 AC34 AC36 AC38 AC40 AC42 AC44 AC46 AC48 AC50 AC52 AC54 AC56 AC58 AC60 AC62 AC64 AC66 AC68 AC70 AC72 AC74 AC76 AC78 AC80 AC82 AC84 AC86 AC88 AC90 AC92 AC94 AC96 AC98 AC100 AC102 AC104 AC106 AC108 AC110 AC112 AC114 AC116 AC118 AC120 AC122 AC124 AC126 AC128 AC130 AC132 AC134 AC136 AC138 AC140 AC142 AC144 AC146 AC148 AC150 AC152 AC154 AC156 AC158">
    <cfRule type="colorScale" priority="16">
      <colorScale>
        <cfvo type="num" val="0"/>
        <cfvo type="num" val="1"/>
        <color theme="9" tint="0.79998168889431442"/>
        <color theme="5" tint="0.59999389629810485"/>
      </colorScale>
    </cfRule>
  </conditionalFormatting>
  <conditionalFormatting sqref="AI12 AI10 AI14 AI16 AI18 AI20 AI22 AI24 AI26 AI28 AI30 AI32 AI34 AI36 AI38 AI40 AI42 AI44 AI46 AI48 AI50 AI52 AI54 AI56 AI58 AI60 AI62 AI64 AI66 AI68 AI70 AI72 AI74 AI76 AI78 AI80 AI82 AI84 AI86 AI88 AI90 AI92 AI94 AI96 AI98 AI100 AI102 AI104 AI106 AI108 AI110 AI112 AI114 AI116 AI118 AI120 AI122 AI124 AI126 AI128 AI130 AI132 AI134 AI136 AI138 AI140 AI142 AI144 AI146 AI148 AI150 AI152 AI154 AI156 AI158">
    <cfRule type="colorScale" priority="14">
      <colorScale>
        <cfvo type="num" val="0"/>
        <cfvo type="num" val="1"/>
        <color theme="9" tint="0.79998168889431442"/>
        <color theme="5" tint="0.59999389629810485"/>
      </colorScale>
    </cfRule>
  </conditionalFormatting>
  <conditionalFormatting sqref="AL12 AL10 AL14 AL16 AL18 AL20 AL22 AL24 AL26 AL28 AL30 AL32 AL34 AL36 AL38 AL40 AL42 AL44 AL46 AL48 AL50 AL52 AL54 AL56 AL58 AL60 AL62 AL64 AL66 AL68 AL70 AL72 AL74 AL76 AL78 AL80 AL82 AL84 AL86 AL88 AL90 AL92 AL94 AL96 AL98 AL100 AL102 AL104 AL106 AL108 AL110 AL112 AL114 AL116 AL118 AL120 AL122 AL124 AL126 AL128 AL130 AL132 AL134 AL136 AL138 AL140 AL142 AL144 AL146 AL148 AL150 AL152 AL154 AL156 AL158">
    <cfRule type="colorScale" priority="13">
      <colorScale>
        <cfvo type="num" val="0"/>
        <cfvo type="num" val="1"/>
        <color theme="9" tint="0.79998168889431442"/>
        <color theme="5" tint="0.59999389629810485"/>
      </colorScale>
    </cfRule>
  </conditionalFormatting>
  <conditionalFormatting sqref="W12 W10 W14 W16 W18 W20 W22 W24 W26 W28 W30 W32 W34 W36 W38 W40 W42 W44 W46 W48 W50 W52 W54 W56 W58 W60 W62 W64 W66 W68 W70 W72 W74 W76 W78 W80 W82 W84 W86 W88 W90 W92 W94 W96 W98 W100 W102 W104 W106 W108 W110 W112 W114 W116 W118 W120 W122 W124 W126 W128 W130 W132 W134 W136 W138 W140 W142 W144 W146 W148 W150 W152 W154 W156 W158">
    <cfRule type="colorScale" priority="18">
      <colorScale>
        <cfvo type="num" val="0"/>
        <cfvo type="num" val="1"/>
        <color theme="9" tint="0.79998168889431442"/>
        <color theme="5" tint="0.59999389629810485"/>
      </colorScale>
    </cfRule>
  </conditionalFormatting>
  <conditionalFormatting sqref="Z12 Z10 Z14 Z16 Z18 Z20 Z22 Z24 Z26 Z28 Z30 Z32 Z34 Z36 Z38 Z40 Z42 Z44 Z46 Z48 Z50 Z52 Z54 Z56 Z58 Z60 Z62 Z64 Z66 Z68 Z70 Z72 Z74 Z76 Z78 Z80 Z82 Z84 Z86 Z88 Z90 Z92 Z94 Z96 Z98 Z100 Z102 Z104 Z106 Z108 Z110 Z112 Z114 Z116 Z118 Z120 Z122 Z124 Z126 Z128 Z130 Z132 Z134 Z136 Z138 Z140 Z142 Z144 Z146 Z148 Z150 Z152 Z154 Z156 Z158">
    <cfRule type="colorScale" priority="17">
      <colorScale>
        <cfvo type="num" val="0"/>
        <cfvo type="num" val="1"/>
        <color theme="9" tint="0.79998168889431442"/>
        <color theme="5" tint="0.59999389629810485"/>
      </colorScale>
    </cfRule>
  </conditionalFormatting>
  <conditionalFormatting sqref="AF12 AF10 AF14 AF16 AF18 AF20 AF22 AF24 AF26 AF28 AF30 AF32 AF34 AF36 AF38 AF40 AF42 AF44 AF46 AF48 AF50 AF52 AF54 AF56 AF58 AF60 AF62 AF64 AF66 AF68 AF70 AF72 AF74 AF76 AF78 AF80 AF82 AF84 AF86 AF88 AF90 AF92 AF94 AF96 AF98 AF100 AF102 AF104 AF106 AF108 AF110 AF112 AF114 AF116 AF118 AF120 AF122 AF124 AF126 AF128 AF130 AF132 AF134 AF136 AF138 AF140 AF142 AF144 AF146 AF148 AF150 AF152 AF154 AF156 AF158">
    <cfRule type="colorScale" priority="15">
      <colorScale>
        <cfvo type="num" val="0"/>
        <cfvo type="num" val="1"/>
        <color theme="9" tint="0.79998168889431442"/>
        <color theme="5" tint="0.59999389629810485"/>
      </colorScale>
    </cfRule>
  </conditionalFormatting>
  <conditionalFormatting sqref="W13 W11 W15 W17 W19 W21 W23 W25 W27 W29 W31 W33 W35 W37 W39 W41 W43 W45 W47 W49 W51 W53 W55 W57 W59 W61 W63 W65 W67 W69 W71 W73 W75 W77 W79 W81 W83 W85 W87 W89 W91 W93 W95 W97 W99 W101 W103 W105 W107 W109 W111 W113 W115 W117 W119 W121 W123 W125 W127 W129 W131 W133 W135 W137 W139 W141 W143 W145 W147 W149 W151 W153 W155 W157 W159 W161 W163 W165 W167 W169 W171 W173 W175 W177 W179 W181 W183 W185 W187 W189 W191 W193 W195 W197 W199 W201 W203 W205 W207 W209 W211 W213 W215 W217 W219 W221 W223 W225 W227 W229 W231 W233 W235 W237 W239 W241 W243 W245 W247 W249 W251 W253 W255 W257 W259 W261 W263 W265 W267 W269 W271 W273 W275 W277 W279 W281 W283 W285 W287 W289 W291 W293 W295 W297 W299 W301 W303 W305 W307 W309 W311 W313 W315 W317 W319 W321 W323 W325 W327 W329 W331 W333 W335 W337 W339 W341 W343 W345 W347 W349 W351 W353 W355 W357 W359 W361 W363 W365 W367 W369 W371 W373 W375 W377 W379 W381 W383 W385 W387 W389 W391 W393 W395 W397 W399 W401 W403 W405 W407 W409 W411 W413 W415 W417 W419 W421 W423 W425 W427 W429 W431 W433 W435 W437 W439 W441 W443 W445 W447 W449 W451 W453 W455 W457 W459 W461 W463 W465 W467 W469 W471 W473 W475 W477 W479 W481 W483 W485 W487 W489 W491 W493 W495 W497 W499 W501">
    <cfRule type="colorScale" priority="12">
      <colorScale>
        <cfvo type="num" val="0"/>
        <cfvo type="num" val="1"/>
        <color theme="9" tint="0.79998168889431442"/>
        <color theme="5" tint="0.59999389629810485"/>
      </colorScale>
    </cfRule>
  </conditionalFormatting>
  <conditionalFormatting sqref="Z13 Z11 Z15 Z17 Z19 Z21 Z23 Z25 Z27 Z29 Z31 Z33 Z35 Z37 Z39 Z41 Z43 Z45 Z47 Z49 Z51 Z53 Z55 Z57 Z59 Z61 Z63 Z65 Z67 Z69 Z71 Z73 Z75 Z77 Z79 Z81 Z83 Z85 Z87 Z89 Z91 Z93 Z95 Z97 Z99 Z101 Z103 Z105 Z107 Z109 Z111 Z113 Z115 Z117 Z119 Z121 Z123 Z125 Z127 Z129 Z131 Z133 Z135 Z137 Z139 Z141 Z143 Z145 Z147 Z149 Z151 Z153 Z155 Z157 Z159 Z161 Z163 Z165 Z167 Z169 Z171 Z173 Z175 Z177 Z179 Z181 Z183 Z185 Z187 Z189 Z191 Z193 Z195 Z197 Z199 Z201 Z203 Z205 Z207 Z209 Z211 Z213 Z215 Z217 Z219 Z221 Z223 Z225 Z227 Z229 Z231 Z233 Z235 Z237 Z239 Z241 Z243 Z245 Z247 Z249 Z251 Z253 Z255 Z257 Z259 Z261 Z263 Z265 Z267 Z269 Z271 Z273 Z275 Z277 Z279 Z281 Z283 Z285 Z287 Z289 Z291 Z293 Z295 Z297 Z299 Z301 Z303 Z305 Z307 Z309 Z311 Z313 Z315 Z317 Z319 Z321 Z323 Z325 Z327 Z329 Z331 Z333 Z335 Z337 Z339 Z341 Z343 Z345 Z347 Z349 Z351 Z353 Z355 Z357 Z359 Z361 Z363 Z365 Z367 Z369 Z371 Z373 Z375 Z377 Z379 Z381 Z383 Z385 Z387 Z389 Z391 Z393 Z395 Z397 Z399 Z401 Z403 Z405 Z407 Z409 Z411 Z413 Z415 Z417 Z419 Z421 Z423 Z425 Z427 Z429 Z431 Z433 Z435 Z437 Z439 Z441 Z443 Z445 Z447 Z449 Z451 Z453 Z455 Z457 Z459 Z461 Z463 Z465 Z467 Z469 Z471 Z473 Z475 Z477 Z479 Z481 Z483 Z485 Z487 Z489 Z491 Z493 Z495 Z497 Z499 Z501:Z543">
    <cfRule type="colorScale" priority="11">
      <colorScale>
        <cfvo type="num" val="0"/>
        <cfvo type="num" val="1"/>
        <color theme="9" tint="0.79998168889431442"/>
        <color theme="5" tint="0.59999389629810485"/>
      </colorScale>
    </cfRule>
  </conditionalFormatting>
  <conditionalFormatting sqref="AC13 AC11 AC15 AC17 AC19 AC21 AC23 AC25 AC27 AC29 AC31 AC33 AC35 AC37 AC39 AC41 AC43 AC45 AC47 AC49 AC51 AC53 AC55 AC57 AC59 AC61 AC63 AC65 AC67 AC69 AC71 AC73 AC75 AC77 AC79 AC81 AC83 AC85 AC87 AC89 AC91 AC93 AC95 AC97 AC99 AC101 AC103 AC105 AC107 AC109 AC111 AC113 AC115 AC117 AC119 AC121 AC123 AC125 AC127 AC129 AC131 AC133 AC135 AC137 AC139 AC141 AC143 AC145 AC147 AC149 AC151 AC153 AC155 AC157 AC159 AC161 AC163 AC165 AC167 AC169 AC171 AC173 AC175 AC177 AC179 AC181 AC183 AC185 AC187 AC189 AC191 AC193 AC195 AC197 AC199 AC201 AC203 AC205 AC207 AC209 AC211 AC213 AC215 AC217 AC219 AC221 AC223 AC225 AC227 AC229 AC231 AC233 AC235 AC237 AC239 AC241 AC243 AC245 AC247 AC249 AC251 AC253 AC255 AC257 AC259 AC261 AC263 AC265 AC267 AC269 AC271 AC273 AC275 AC277 AC279 AC281 AC283 AC285 AC287 AC289 AC291 AC293 AC295 AC297 AC299 AC301 AC303 AC305 AC307 AC309 AC311 AC313 AC315 AC317 AC319 AC321 AC323 AC325 AC327 AC329 AC331 AC333 AC335 AC337 AC339 AC341 AC343 AC345 AC347 AC349 AC351 AC353 AC355 AC357 AC359 AC361 AC363 AC365 AC367 AC369 AC371 AC373 AC375 AC377 AC379 AC381 AC383 AC385 AC387 AC389 AC391 AC393 AC395 AC397 AC399 AC401 AC403 AC405 AC407 AC409 AC411 AC413 AC415 AC417 AC419 AC421 AC423 AC425 AC427 AC429 AC431 AC433 AC435 AC437 AC439 AC441 AC443 AC445 AC447 AC449 AC451 AC453 AC455 AC457 AC459 AC461 AC463 AC465 AC467 AC469 AC471 AC473 AC475 AC477 AC479 AC481 AC483 AC485 AC487 AC489 AC491 AC493 AC495 AC497 AC499 AC501:AC543">
    <cfRule type="colorScale" priority="10">
      <colorScale>
        <cfvo type="num" val="0"/>
        <cfvo type="num" val="1"/>
        <color theme="9" tint="0.79998168889431442"/>
        <color theme="5" tint="0.59999389629810485"/>
      </colorScale>
    </cfRule>
  </conditionalFormatting>
  <conditionalFormatting sqref="AF13 AF11 AF15 AF17 AF19 AF21 AF23 AF25 AF27 AF29 AF31 AF33 AF35 AF37 AF39 AF41 AF43 AF45 AF47 AF49 AF51 AF53 AF55 AF57 AF59 AF61 AF63 AF65 AF67 AF69 AF71 AF73 AF75 AF77 AF79 AF81 AF83 AF85 AF87 AF89 AF91 AF93 AF95 AF97 AF99 AF101 AF103 AF105 AF107 AF109 AF111 AF113 AF115 AF117 AF119 AF121 AF123 AF125 AF127 AF129 AF131 AF133 AF135 AF137 AF139 AF141 AF143 AF145 AF147 AF149 AF151 AF153 AF155 AF157 AF159 AF161 AF163 AF165 AF167 AF169 AF171 AF173 AF175 AF177 AF179 AF181 AF183 AF185 AF187 AF189 AF191 AF193 AF195 AF197 AF199 AF201 AF203 AF205 AF207 AF209 AF211 AF213 AF215 AF217 AF219 AF221 AF223 AF225 AF227 AF229 AF231 AF233 AF235 AF237 AF239 AF241 AF243 AF245 AF247 AF249 AF251 AF253 AF255 AF257 AF259 AF261 AF263 AF265 AF267 AF269 AF271 AF273 AF275 AF277 AF279 AF281 AF283 AF285 AF287 AF289 AF291 AF293 AF295 AF297 AF299 AF301 AF303 AF305 AF307 AF309 AF311 AF313 AF315 AF317 AF319 AF321 AF323 AF325 AF327 AF329 AF331 AF333 AF335 AF337 AF339 AF341 AF343 AF345 AF347 AF349 AF351 AF353 AF355 AF357 AF359 AF361 AF363 AF365 AF367 AF369 AF371 AF373 AF375 AF377 AF379 AF381 AF383 AF385 AF387 AF389 AF391 AF393 AF395 AF397 AF399 AF401 AF403 AF405 AF407 AF409 AF411 AF413 AF415 AF417 AF419 AF421 AF423 AF425 AF427 AF429 AF431 AF433 AF435 AF437 AF439 AF441 AF443 AF445 AF447 AF449 AF451 AF453 AF455 AF457 AF459 AF461 AF463 AF465 AF467 AF469 AF471 AF473 AF475 AF477 AF479 AF481 AF483 AF485 AF487 AF489 AF491 AF493 AF495 AF497 AF499 AF501:AF543">
    <cfRule type="colorScale" priority="9">
      <colorScale>
        <cfvo type="num" val="0"/>
        <cfvo type="num" val="1"/>
        <color theme="9" tint="0.79998168889431442"/>
        <color theme="5" tint="0.59999389629810485"/>
      </colorScale>
    </cfRule>
  </conditionalFormatting>
  <conditionalFormatting sqref="AI13 AI11 AI15 AI17 AI19 AI21 AI23 AI25 AI27 AI29 AI31 AI33 AI35 AI37 AI39 AI41 AI43 AI45 AI47 AI49 AI51 AI53 AI55 AI57 AI59 AI61 AI63 AI65 AI67 AI69 AI71 AI73 AI75 AI77 AI79 AI81 AI83 AI85 AI87 AI89 AI91 AI93 AI95 AI97 AI99 AI101 AI103 AI105 AI107 AI109 AI111 AI113 AI115 AI117 AI119 AI121 AI123 AI125 AI127 AI129 AI131 AI133 AI135 AI137 AI139 AI141 AI143 AI145 AI147 AI149 AI151 AI153 AI155 AI157 AI159 AI161 AI163 AI165 AI167 AI169 AI171 AI173 AI175 AI177 AI179 AI181 AI183 AI185 AI187 AI189 AI191 AI193 AI195 AI197 AI199 AI201 AI203 AI205 AI207 AI209 AI211 AI213 AI215 AI217 AI219 AI221 AI223 AI225 AI227 AI229 AI231 AI233 AI235 AI237 AI239 AI241 AI243 AI245 AI247 AI249 AI251 AI253 AI255 AI257 AI259 AI261 AI263 AI265 AI267 AI269 AI271 AI273 AI275 AI277 AI279 AI281 AI283 AI285 AI287 AI289 AI291 AI293 AI295 AI297 AI299 AI301 AI303 AI305 AI307 AI309 AI311 AI313 AI315 AI317 AI319 AI321 AI323 AI325 AI327 AI329 AI331 AI333 AI335 AI337 AI339 AI341 AI343 AI345 AI347 AI349 AI351 AI353 AI355 AI357 AI359 AI361 AI363 AI365 AI367 AI369 AI371 AI373 AI375 AI377 AI379 AI381 AI383 AI385 AI387 AI389 AI391 AI393 AI395 AI397 AI399 AI401 AI403 AI405 AI407 AI409 AI411 AI413 AI415 AI417 AI419 AI421 AI423 AI425 AI427 AI429 AI431 AI433 AI435 AI437 AI439 AI441 AI443 AI445 AI447 AI449 AI451 AI453 AI455 AI457 AI459 AI461 AI463 AI465 AI467 AI469 AI471 AI473 AI475 AI477 AI479 AI481 AI483 AI485 AI487 AI489 AI491 AI493 AI495 AI497 AI499 AI501:AI543">
    <cfRule type="colorScale" priority="8">
      <colorScale>
        <cfvo type="num" val="0"/>
        <cfvo type="num" val="1"/>
        <color theme="9" tint="0.79998168889431442"/>
        <color theme="5" tint="0.59999389629810485"/>
      </colorScale>
    </cfRule>
  </conditionalFormatting>
  <conditionalFormatting sqref="AL13 AL11 AL15 AL17 AL19 AL21 AL23 AL25 AL27 AL29 AL31 AL33 AL35 AL37 AL39 AL41 AL43 AL45 AL47 AL49 AL51 AL53 AL55 AL57 AL59 AL61 AL63 AL65 AL67 AL69 AL71 AL73 AL75 AL77 AL79 AL81 AL83 AL85 AL87 AL89 AL91 AL93 AL95 AL97 AL99 AL101 AL103 AL105 AL107 AL109 AL111 AL113 AL115 AL117 AL119 AL121 AL123 AL125 AL127 AL129 AL131 AL133 AL135 AL137 AL139 AL141 AL143 AL145 AL147 AL149 AL151 AL153 AL155 AL157 AL159 AL161 AL163 AL165 AL167 AL169 AL171 AL173 AL175 AL177 AL179 AL181 AL183 AL185 AL187 AL189 AL191 AL193 AL195 AL197 AL199 AL201 AL203 AL205 AL207 AL209 AL211 AL213 AL215 AL217 AL219 AL221 AL223 AL225 AL227 AL229 AL231 AL233 AL235 AL237 AL239 AL241 AL243 AL245 AL247 AL249 AL251 AL253 AL255 AL257 AL259 AL261 AL263 AL265 AL267 AL269 AL271 AL273 AL275 AL277 AL279 AL281 AL283 AL285 AL287 AL289 AL291 AL293 AL295 AL297 AL299 AL301 AL303 AL305 AL307 AL309 AL311 AL313 AL315 AL317 AL319 AL321 AL323 AL325 AL327 AL329 AL331 AL333 AL335 AL337 AL339 AL341 AL343 AL345 AL347 AL349 AL351 AL353 AL355 AL357 AL359 AL361 AL363 AL365 AL367 AL369 AL371 AL373 AL375 AL377 AL379 AL381 AL383 AL385 AL387 AL389 AL391 AL393 AL395 AL397 AL399 AL401 AL403 AL405 AL407 AL409 AL411 AL413 AL415 AL417 AL419 AL421 AL423 AL425 AL427 AL429 AL431 AL433 AL435 AL437 AL439 AL441 AL443 AL445 AL447 AL449 AL451 AL453 AL455 AL457 AL459 AL461 AL463 AL465 AL467 AL469 AL471 AL473 AL475 AL477 AL479 AL481 AL483 AL485 AL487 AL489 AL491 AL493 AL495 AL497 AL499 AL501:AL543">
    <cfRule type="colorScale" priority="7">
      <colorScale>
        <cfvo type="num" val="0"/>
        <cfvo type="num" val="1"/>
        <color theme="9" tint="0.79998168889431442"/>
        <color theme="5" tint="0.59999389629810485"/>
      </colorScale>
    </cfRule>
  </conditionalFormatting>
  <conditionalFormatting sqref="W162 W160 W164 W166 W168 W170 W172 W174 W176 W178 W180 W182 W184 W186 W188 W190 W192 W194 W196 W198 W200 W202 W204 W206 W208 W210 W212 W214 W216 W218 W220 W222 W224 W226 W228 W230 W232 W234 W236 W238 W240 W242 W244 W246 W248 W250 W252 W254 W256 W258 W260 W262 W264 W266 W268 W270 W272 W274 W276 W278 W280 W282 W284 W286 W288 W290 W292 W294 W296 W298 W300 W302 W304 W306 W308 W310 W312 W314 W316 W318 W320 W322 W324 W326 W328 W330 W332 W334 W336 W338 W340 W342 W344 W346 W348 W350 W352 W354 W356 W358 W360 W362 W364 W366 W368 W370 W372 W374 W376 W378 W380 W382 W384 W386 W388 W390 W392 W394 W396 W398 W400 W402 W404 W406 W408 W410 W412 W414 W416 W418 W420 W422 W424 W426 W428 W430 W432 W434 W436 W438 W440 W442 W444 W446 W448 W450 W452 W454 W456 W458 W460 W462 W464 W466 W468 W470 W472 W474 W476 W478 W480 W482 W484 W486 W488 W490 W492 W494 W496 W498 W500">
    <cfRule type="colorScale" priority="6">
      <colorScale>
        <cfvo type="num" val="0"/>
        <cfvo type="num" val="1"/>
        <color theme="9" tint="0.79998168889431442"/>
        <color theme="5" tint="0.59999389629810485"/>
      </colorScale>
    </cfRule>
  </conditionalFormatting>
  <conditionalFormatting sqref="Z162 Z160 Z164 Z166 Z168 Z170 Z172 Z174 Z176 Z178 Z180 Z182 Z184 Z186 Z188 Z190 Z192 Z194 Z196 Z198 Z200 Z202 Z204 Z206 Z208 Z210 Z212 Z214 Z216 Z218 Z220 Z222 Z224 Z226 Z228 Z230 Z232 Z234 Z236 Z238 Z240 Z242 Z244 Z246 Z248 Z250 Z252 Z254 Z256 Z258 Z260 Z262 Z264 Z266 Z268 Z270 Z272 Z274 Z276 Z278 Z280 Z282 Z284 Z286 Z288 Z290 Z292 Z294 Z296 Z298 Z300 Z302 Z304 Z306 Z308 Z310 Z312 Z314 Z316 Z318 Z320 Z322 Z324 Z326 Z328 Z330 Z332 Z334 Z336 Z338 Z340 Z342 Z344 Z346 Z348 Z350 Z352 Z354 Z356 Z358 Z360 Z362 Z364 Z366 Z368 Z370 Z372 Z374 Z376 Z378 Z380 Z382 Z384 Z386 Z388 Z390 Z392 Z394 Z396 Z398 Z400 Z402 Z404 Z406 Z408 Z410 Z412 Z414 Z416 Z418 Z420 Z422 Z424 Z426 Z428 Z430 Z432 Z434 Z436 Z438 Z440 Z442 Z444 Z446 Z448 Z450 Z452 Z454 Z456 Z458 Z460 Z462 Z464 Z466 Z468 Z470 Z472 Z474 Z476 Z478 Z480 Z482 Z484 Z486 Z488 Z490 Z492 Z494 Z496 Z498 Z500">
    <cfRule type="colorScale" priority="5">
      <colorScale>
        <cfvo type="num" val="0"/>
        <cfvo type="num" val="1"/>
        <color theme="9" tint="0.79998168889431442"/>
        <color theme="5" tint="0.59999389629810485"/>
      </colorScale>
    </cfRule>
  </conditionalFormatting>
  <conditionalFormatting sqref="AC162 AC160 AC164 AC166 AC168 AC170 AC172 AC174 AC176 AC178 AC180 AC182 AC184 AC186 AC188 AC190 AC192 AC194 AC196 AC198 AC200 AC202 AC204 AC206 AC208 AC210 AC212 AC214 AC216 AC218 AC220 AC222 AC224 AC226 AC228 AC230 AC232 AC234 AC236 AC238 AC240 AC242 AC244 AC246 AC248 AC250 AC252 AC254 AC256 AC258 AC260 AC262 AC264 AC266 AC268 AC270 AC272 AC274 AC276 AC278 AC280 AC282 AC284 AC286 AC288 AC290 AC292 AC294 AC296 AC298 AC300 AC302 AC304 AC306 AC308 AC310 AC312 AC314 AC316 AC318 AC320 AC322 AC324 AC326 AC328 AC330 AC332 AC334 AC336 AC338 AC340 AC342 AC344 AC346 AC348 AC350 AC352 AC354 AC356 AC358 AC360 AC362 AC364 AC366 AC368 AC370 AC372 AC374 AC376 AC378 AC380 AC382 AC384 AC386 AC388 AC390 AC392 AC394 AC396 AC398 AC400 AC402 AC404 AC406 AC408 AC410 AC412 AC414 AC416 AC418 AC420 AC422 AC424 AC426 AC428 AC430 AC432 AC434 AC436 AC438 AC440 AC442 AC444 AC446 AC448 AC450 AC452 AC454 AC456 AC458 AC460 AC462 AC464 AC466 AC468 AC470 AC472 AC474 AC476 AC478 AC480 AC482 AC484 AC486 AC488 AC490 AC492 AC494 AC496 AC498 AC500">
    <cfRule type="colorScale" priority="4">
      <colorScale>
        <cfvo type="num" val="0"/>
        <cfvo type="num" val="1"/>
        <color theme="9" tint="0.79998168889431442"/>
        <color theme="5" tint="0.59999389629810485"/>
      </colorScale>
    </cfRule>
  </conditionalFormatting>
  <conditionalFormatting sqref="AF162 AF160 AF164 AF166 AF168 AF170 AF172 AF174 AF176 AF178 AF180 AF182 AF184 AF186 AF188 AF190 AF192 AF194 AF196 AF198 AF200 AF202 AF204 AF206 AF208 AF210 AF212 AF214 AF216 AF218 AF220 AF222 AF224 AF226 AF228 AF230 AF232 AF234 AF236 AF238 AF240 AF242 AF244 AF246 AF248 AF250 AF252 AF254 AF256 AF258 AF260 AF262 AF264 AF266 AF268 AF270 AF272 AF274 AF276 AF278 AF280 AF282 AF284 AF286 AF288 AF290 AF292 AF294 AF296 AF298 AF300 AF302 AF304 AF306 AF308 AF310 AF312 AF314 AF316 AF318 AF320 AF322 AF324 AF326 AF328 AF330 AF332 AF334 AF336 AF338 AF340 AF342 AF344 AF346 AF348 AF350 AF352 AF354 AF356 AF358 AF360 AF362 AF364 AF366 AF368 AF370 AF372 AF374 AF376 AF378 AF380 AF382 AF384 AF386 AF388 AF390 AF392 AF394 AF396 AF398 AF400 AF402 AF404 AF406 AF408 AF410 AF412 AF414 AF416 AF418 AF420 AF422 AF424 AF426 AF428 AF430 AF432 AF434 AF436 AF438 AF440 AF442 AF444 AF446 AF448 AF450 AF452 AF454 AF456 AF458 AF460 AF462 AF464 AF466 AF468 AF470 AF472 AF474 AF476 AF478 AF480 AF482 AF484 AF486 AF488 AF490 AF492 AF494 AF496 AF498 AF500">
    <cfRule type="colorScale" priority="3">
      <colorScale>
        <cfvo type="num" val="0"/>
        <cfvo type="num" val="1"/>
        <color theme="9" tint="0.79998168889431442"/>
        <color theme="5" tint="0.59999389629810485"/>
      </colorScale>
    </cfRule>
  </conditionalFormatting>
  <conditionalFormatting sqref="AI162 AI160 AI164 AI166 AI168 AI170 AI172 AI174 AI176 AI178 AI180 AI182 AI184 AI186 AI188 AI190 AI192 AI194 AI196 AI198 AI200 AI202 AI204 AI206 AI208 AI210 AI212 AI214 AI216 AI218 AI220 AI222 AI224 AI226 AI228 AI230 AI232 AI234 AI236 AI238 AI240 AI242 AI244 AI246 AI248 AI250 AI252 AI254 AI256 AI258 AI260 AI262 AI264 AI266 AI268 AI270 AI272 AI274 AI276 AI278 AI280 AI282 AI284 AI286 AI288 AI290 AI292 AI294 AI296 AI298 AI300 AI302 AI304 AI306 AI308 AI310 AI312 AI314 AI316 AI318 AI320 AI322 AI324 AI326 AI328 AI330 AI332 AI334 AI336 AI338 AI340 AI342 AI344 AI346 AI348 AI350 AI352 AI354 AI356 AI358 AI360 AI362 AI364 AI366 AI368 AI370 AI372 AI374 AI376 AI378 AI380 AI382 AI384 AI386 AI388 AI390 AI392 AI394 AI396 AI398 AI400 AI402 AI404 AI406 AI408 AI410 AI412 AI414 AI416 AI418 AI420 AI422 AI424 AI426 AI428 AI430 AI432 AI434 AI436 AI438 AI440 AI442 AI444 AI446 AI448 AI450 AI452 AI454 AI456 AI458 AI460 AI462 AI464 AI466 AI468 AI470 AI472 AI474 AI476 AI478 AI480 AI482 AI484 AI486 AI488 AI490 AI492 AI494 AI496 AI498 AI500">
    <cfRule type="colorScale" priority="2">
      <colorScale>
        <cfvo type="num" val="0"/>
        <cfvo type="num" val="1"/>
        <color theme="9" tint="0.79998168889431442"/>
        <color theme="5" tint="0.59999389629810485"/>
      </colorScale>
    </cfRule>
  </conditionalFormatting>
  <conditionalFormatting sqref="AL162 AL160 AL164 AL166 AL168 AL170 AL172 AL174 AL176 AL178 AL180 AL182 AL184 AL186 AL188 AL190 AL192 AL194 AL196 AL198 AL200 AL202 AL204 AL206 AL208 AL210 AL212 AL214 AL216 AL218 AL220 AL222 AL224 AL226 AL228 AL230 AL232 AL234 AL236 AL238 AL240 AL242 AL244 AL246 AL248 AL250 AL252 AL254 AL256 AL258 AL260 AL262 AL264 AL266 AL268 AL270 AL272 AL274 AL276 AL278 AL280 AL282 AL284 AL286 AL288 AL290 AL292 AL294 AL296 AL298 AL300 AL302 AL304 AL306 AL308 AL310 AL312 AL314 AL316 AL318 AL320 AL322 AL324 AL326 AL328 AL330 AL332 AL334 AL336 AL338 AL340 AL342 AL344 AL346 AL348 AL350 AL352 AL354 AL356 AL358 AL360 AL362 AL364 AL366 AL368 AL370 AL372 AL374 AL376 AL378 AL380 AL382 AL384 AL386 AL388 AL390 AL392 AL394 AL396 AL398 AL400 AL402 AL404 AL406 AL408 AL410 AL412 AL414 AL416 AL418 AL420 AL422 AL424 AL426 AL428 AL430 AL432 AL434 AL436 AL438 AL440 AL442 AL444 AL446 AL448 AL450 AL452 AL454 AL456 AL458 AL460 AL462 AL464 AL466 AL468 AL470 AL472 AL474 AL476 AL478 AL480 AL482 AL484 AL486 AL488 AL490 AL492 AL494 AL496 AL498 AL500">
    <cfRule type="colorScale" priority="1">
      <colorScale>
        <cfvo type="num" val="0"/>
        <cfvo type="num" val="1"/>
        <color theme="9" tint="0.79998168889431442"/>
        <color theme="5" tint="0.59999389629810485"/>
      </colorScale>
    </cfRule>
  </conditionalFormatting>
  <pageMargins left="0.7" right="0.7" top="0.75" bottom="0.75" header="0.3" footer="0.3"/>
  <pageSetup paperSize="9" orientation="portrait" horizontalDpi="0" verticalDpi="0"/>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BC46AA3-0301-494C-9867-C4FFD1BA0C83}">
          <x14:formula1>
            <xm:f>Inputs!$D$16:$D$19</xm:f>
          </x14:formula1>
          <xm:sqref>N10:N501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D4EF7-99A8-1D4C-8F41-9DDE6B43368F}">
  <sheetPr>
    <tabColor theme="9"/>
  </sheetPr>
  <dimension ref="B7:E60"/>
  <sheetViews>
    <sheetView showGridLines="0" workbookViewId="0">
      <selection activeCell="C38" sqref="C38"/>
    </sheetView>
  </sheetViews>
  <sheetFormatPr baseColWidth="10" defaultColWidth="13.33203125" defaultRowHeight="16" x14ac:dyDescent="0.2"/>
  <cols>
    <col min="1" max="2" width="13.33203125" style="1"/>
    <col min="3" max="3" width="14.6640625" style="1" bestFit="1" customWidth="1"/>
    <col min="4" max="4" width="20.5" style="1" bestFit="1" customWidth="1"/>
    <col min="5" max="16384" width="13.33203125" style="1"/>
  </cols>
  <sheetData>
    <row r="7" spans="2:4" x14ac:dyDescent="0.2">
      <c r="B7" s="30" t="s">
        <v>244</v>
      </c>
    </row>
    <row r="9" spans="2:4" x14ac:dyDescent="0.2">
      <c r="C9" s="36" t="s">
        <v>242</v>
      </c>
      <c r="D9" s="1" t="s">
        <v>241</v>
      </c>
    </row>
    <row r="10" spans="2:4" x14ac:dyDescent="0.2">
      <c r="C10" s="37" t="s">
        <v>8</v>
      </c>
      <c r="D10" s="2">
        <v>71065.87999999999</v>
      </c>
    </row>
    <row r="11" spans="2:4" x14ac:dyDescent="0.2">
      <c r="C11" s="37" t="s">
        <v>29</v>
      </c>
      <c r="D11" s="2">
        <v>29122.29</v>
      </c>
    </row>
    <row r="12" spans="2:4" x14ac:dyDescent="0.2">
      <c r="C12" s="37" t="s">
        <v>25</v>
      </c>
      <c r="D12" s="2">
        <v>87927.13</v>
      </c>
    </row>
    <row r="13" spans="2:4" x14ac:dyDescent="0.2">
      <c r="C13" s="37" t="s">
        <v>23</v>
      </c>
      <c r="D13" s="2">
        <v>100271.7</v>
      </c>
    </row>
    <row r="14" spans="2:4" x14ac:dyDescent="0.2">
      <c r="C14" s="37" t="s">
        <v>32</v>
      </c>
      <c r="D14" s="2">
        <v>0</v>
      </c>
    </row>
    <row r="15" spans="2:4" x14ac:dyDescent="0.2">
      <c r="C15" s="37" t="s">
        <v>21</v>
      </c>
      <c r="D15" s="2">
        <v>65093.47</v>
      </c>
    </row>
    <row r="16" spans="2:4" x14ac:dyDescent="0.2">
      <c r="C16" s="37" t="s">
        <v>26</v>
      </c>
      <c r="D16" s="2">
        <v>22761.71</v>
      </c>
    </row>
    <row r="17" spans="3:4" x14ac:dyDescent="0.2">
      <c r="C17" s="37" t="s">
        <v>33</v>
      </c>
      <c r="D17" s="2">
        <v>0</v>
      </c>
    </row>
    <row r="18" spans="3:4" x14ac:dyDescent="0.2">
      <c r="C18" s="37" t="s">
        <v>14</v>
      </c>
      <c r="D18" s="2">
        <v>24222.98</v>
      </c>
    </row>
    <row r="19" spans="3:4" x14ac:dyDescent="0.2">
      <c r="C19" s="37" t="s">
        <v>35</v>
      </c>
      <c r="D19" s="2">
        <v>0</v>
      </c>
    </row>
    <row r="20" spans="3:4" x14ac:dyDescent="0.2">
      <c r="C20" s="37" t="s">
        <v>10</v>
      </c>
      <c r="D20" s="2">
        <v>143988.65999999997</v>
      </c>
    </row>
    <row r="21" spans="3:4" x14ac:dyDescent="0.2">
      <c r="C21" s="37" t="s">
        <v>24</v>
      </c>
      <c r="D21" s="2">
        <v>3626.44</v>
      </c>
    </row>
    <row r="22" spans="3:4" x14ac:dyDescent="0.2">
      <c r="C22" s="37" t="s">
        <v>36</v>
      </c>
      <c r="D22" s="2">
        <v>0</v>
      </c>
    </row>
    <row r="23" spans="3:4" x14ac:dyDescent="0.2">
      <c r="C23" s="37" t="s">
        <v>19</v>
      </c>
      <c r="D23" s="2">
        <v>54316.52</v>
      </c>
    </row>
    <row r="24" spans="3:4" x14ac:dyDescent="0.2">
      <c r="C24" s="37" t="s">
        <v>12</v>
      </c>
      <c r="D24" s="2">
        <v>39513.25</v>
      </c>
    </row>
    <row r="25" spans="3:4" x14ac:dyDescent="0.2">
      <c r="C25" s="37" t="s">
        <v>16</v>
      </c>
      <c r="D25" s="2">
        <v>46493.54</v>
      </c>
    </row>
    <row r="26" spans="3:4" x14ac:dyDescent="0.2">
      <c r="C26" s="37" t="s">
        <v>17</v>
      </c>
      <c r="D26" s="2">
        <v>25191.89</v>
      </c>
    </row>
    <row r="27" spans="3:4" x14ac:dyDescent="0.2">
      <c r="C27" s="37" t="s">
        <v>5</v>
      </c>
      <c r="D27" s="2">
        <v>46085.68</v>
      </c>
    </row>
    <row r="28" spans="3:4" x14ac:dyDescent="0.2">
      <c r="C28" s="37" t="s">
        <v>31</v>
      </c>
      <c r="D28" s="2">
        <v>0</v>
      </c>
    </row>
    <row r="29" spans="3:4" x14ac:dyDescent="0.2">
      <c r="C29" s="37" t="s">
        <v>28</v>
      </c>
      <c r="D29" s="2">
        <v>35030.69</v>
      </c>
    </row>
    <row r="30" spans="3:4" x14ac:dyDescent="0.2">
      <c r="C30" s="37" t="s">
        <v>240</v>
      </c>
      <c r="D30" s="2">
        <v>0</v>
      </c>
    </row>
    <row r="31" spans="3:4" x14ac:dyDescent="0.2">
      <c r="C31" s="37" t="s">
        <v>243</v>
      </c>
      <c r="D31" s="2">
        <v>794711.83000000007</v>
      </c>
    </row>
    <row r="36" spans="2:5" x14ac:dyDescent="0.2">
      <c r="B36" s="30" t="s">
        <v>245</v>
      </c>
    </row>
    <row r="38" spans="2:5" x14ac:dyDescent="0.2">
      <c r="C38" s="34" t="s">
        <v>242</v>
      </c>
      <c r="D38" t="s">
        <v>246</v>
      </c>
      <c r="E38"/>
    </row>
    <row r="39" spans="2:5" x14ac:dyDescent="0.2">
      <c r="C39" s="35" t="s">
        <v>8</v>
      </c>
      <c r="D39" s="38">
        <v>34.363636363636367</v>
      </c>
      <c r="E39"/>
    </row>
    <row r="40" spans="2:5" x14ac:dyDescent="0.2">
      <c r="C40" s="35" t="s">
        <v>29</v>
      </c>
      <c r="D40" s="38">
        <v>9.6666666666666661</v>
      </c>
      <c r="E40"/>
    </row>
    <row r="41" spans="2:5" x14ac:dyDescent="0.2">
      <c r="C41" s="35" t="s">
        <v>25</v>
      </c>
      <c r="D41" s="38">
        <v>22.5</v>
      </c>
      <c r="E41"/>
    </row>
    <row r="42" spans="2:5" x14ac:dyDescent="0.2">
      <c r="C42" s="35" t="s">
        <v>23</v>
      </c>
      <c r="D42" s="38">
        <v>23.666666666666668</v>
      </c>
      <c r="E42"/>
    </row>
    <row r="43" spans="2:5" x14ac:dyDescent="0.2">
      <c r="C43" s="35" t="s">
        <v>32</v>
      </c>
      <c r="D43" s="38">
        <v>25.375</v>
      </c>
      <c r="E43"/>
    </row>
    <row r="44" spans="2:5" x14ac:dyDescent="0.2">
      <c r="C44" s="35" t="s">
        <v>21</v>
      </c>
      <c r="D44" s="38">
        <v>26.4</v>
      </c>
      <c r="E44"/>
    </row>
    <row r="45" spans="2:5" x14ac:dyDescent="0.2">
      <c r="C45" s="35" t="s">
        <v>26</v>
      </c>
      <c r="D45" s="38">
        <v>17.666666666666668</v>
      </c>
      <c r="E45"/>
    </row>
    <row r="46" spans="2:5" x14ac:dyDescent="0.2">
      <c r="C46" s="35" t="s">
        <v>33</v>
      </c>
      <c r="D46" s="38">
        <v>21.8</v>
      </c>
      <c r="E46"/>
    </row>
    <row r="47" spans="2:5" x14ac:dyDescent="0.2">
      <c r="C47" s="35" t="s">
        <v>14</v>
      </c>
      <c r="D47" s="38">
        <v>21</v>
      </c>
      <c r="E47"/>
    </row>
    <row r="48" spans="2:5" x14ac:dyDescent="0.2">
      <c r="C48" s="35" t="s">
        <v>35</v>
      </c>
      <c r="D48" s="38">
        <v>24.833333333333332</v>
      </c>
      <c r="E48"/>
    </row>
    <row r="49" spans="3:5" x14ac:dyDescent="0.2">
      <c r="C49" s="35" t="s">
        <v>10</v>
      </c>
      <c r="D49" s="38">
        <v>36.666666666666664</v>
      </c>
      <c r="E49"/>
    </row>
    <row r="50" spans="3:5" x14ac:dyDescent="0.2">
      <c r="C50" s="35" t="s">
        <v>24</v>
      </c>
      <c r="D50" s="38">
        <v>36</v>
      </c>
      <c r="E50"/>
    </row>
    <row r="51" spans="3:5" x14ac:dyDescent="0.2">
      <c r="C51" s="35" t="s">
        <v>36</v>
      </c>
      <c r="D51" s="38">
        <v>21.5</v>
      </c>
      <c r="E51"/>
    </row>
    <row r="52" spans="3:5" x14ac:dyDescent="0.2">
      <c r="C52" s="35" t="s">
        <v>19</v>
      </c>
      <c r="D52" s="38">
        <v>28.333333333333332</v>
      </c>
      <c r="E52"/>
    </row>
    <row r="53" spans="3:5" x14ac:dyDescent="0.2">
      <c r="C53" s="35" t="s">
        <v>12</v>
      </c>
      <c r="D53" s="38">
        <v>25.166666666666668</v>
      </c>
      <c r="E53"/>
    </row>
    <row r="54" spans="3:5" x14ac:dyDescent="0.2">
      <c r="C54" s="35" t="s">
        <v>16</v>
      </c>
      <c r="D54" s="38">
        <v>27.5</v>
      </c>
      <c r="E54"/>
    </row>
    <row r="55" spans="3:5" x14ac:dyDescent="0.2">
      <c r="C55" s="35" t="s">
        <v>17</v>
      </c>
      <c r="D55" s="38">
        <v>25.692307692307693</v>
      </c>
      <c r="E55"/>
    </row>
    <row r="56" spans="3:5" x14ac:dyDescent="0.2">
      <c r="C56" s="35" t="s">
        <v>5</v>
      </c>
      <c r="D56" s="38">
        <v>29.166666666666668</v>
      </c>
    </row>
    <row r="57" spans="3:5" x14ac:dyDescent="0.2">
      <c r="C57" s="35" t="s">
        <v>31</v>
      </c>
      <c r="D57" s="38">
        <v>26.571428571428573</v>
      </c>
    </row>
    <row r="58" spans="3:5" x14ac:dyDescent="0.2">
      <c r="C58" s="35" t="s">
        <v>28</v>
      </c>
      <c r="D58" s="38">
        <v>23</v>
      </c>
    </row>
    <row r="59" spans="3:5" x14ac:dyDescent="0.2">
      <c r="C59" s="35" t="s">
        <v>240</v>
      </c>
      <c r="D59" s="38" t="e">
        <v>#DIV/0!</v>
      </c>
    </row>
    <row r="60" spans="3:5" x14ac:dyDescent="0.2">
      <c r="C60" s="35" t="s">
        <v>243</v>
      </c>
      <c r="D60" s="38">
        <v>26.068376068376068</v>
      </c>
    </row>
  </sheetData>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959CD-2D7C-7349-B51F-242D85E62944}">
  <sheetPr>
    <tabColor rgb="FFFFC000"/>
  </sheetPr>
  <dimension ref="B5:G36"/>
  <sheetViews>
    <sheetView showGridLines="0" workbookViewId="0">
      <selection activeCell="D30" sqref="D30"/>
    </sheetView>
  </sheetViews>
  <sheetFormatPr baseColWidth="10" defaultRowHeight="16" x14ac:dyDescent="0.2"/>
  <cols>
    <col min="1" max="2" width="10.83203125" style="1"/>
    <col min="3" max="3" width="24.1640625" style="1" customWidth="1"/>
    <col min="4" max="4" width="23.1640625" style="1" bestFit="1" customWidth="1"/>
    <col min="5" max="5" width="12.5" style="1" customWidth="1"/>
    <col min="6" max="6" width="21.6640625" style="1" bestFit="1" customWidth="1"/>
    <col min="7" max="7" width="20.1640625" style="1" customWidth="1"/>
    <col min="8" max="16384" width="10.83203125" style="1"/>
  </cols>
  <sheetData>
    <row r="5" spans="2:5" x14ac:dyDescent="0.2">
      <c r="B5" s="30" t="s">
        <v>248</v>
      </c>
    </row>
    <row r="7" spans="2:5" x14ac:dyDescent="0.2">
      <c r="C7" s="74" t="s">
        <v>1</v>
      </c>
      <c r="D7" s="48" t="s">
        <v>205</v>
      </c>
    </row>
    <row r="8" spans="2:5" x14ac:dyDescent="0.2">
      <c r="C8" s="74"/>
      <c r="D8" s="48" t="s">
        <v>206</v>
      </c>
    </row>
    <row r="9" spans="2:5" x14ac:dyDescent="0.2">
      <c r="C9" s="74"/>
      <c r="D9" s="48" t="s">
        <v>22</v>
      </c>
      <c r="E9" s="16"/>
    </row>
    <row r="10" spans="2:5" x14ac:dyDescent="0.2">
      <c r="C10" s="47"/>
      <c r="D10" s="11"/>
    </row>
    <row r="11" spans="2:5" ht="18" customHeight="1" x14ac:dyDescent="0.2">
      <c r="C11" s="73" t="s">
        <v>201</v>
      </c>
      <c r="D11" s="48" t="s">
        <v>208</v>
      </c>
    </row>
    <row r="12" spans="2:5" x14ac:dyDescent="0.2">
      <c r="C12" s="73"/>
      <c r="D12" s="48" t="s">
        <v>209</v>
      </c>
    </row>
    <row r="13" spans="2:5" x14ac:dyDescent="0.2">
      <c r="C13" s="73"/>
      <c r="D13" s="48" t="s">
        <v>22</v>
      </c>
    </row>
    <row r="14" spans="2:5" x14ac:dyDescent="0.2">
      <c r="D14" s="11"/>
    </row>
    <row r="15" spans="2:5" x14ac:dyDescent="0.2">
      <c r="D15" s="11"/>
    </row>
    <row r="16" spans="2:5" ht="18" customHeight="1" x14ac:dyDescent="0.2">
      <c r="C16" s="73" t="s">
        <v>202</v>
      </c>
      <c r="D16" s="48" t="s">
        <v>199</v>
      </c>
    </row>
    <row r="17" spans="3:7" x14ac:dyDescent="0.2">
      <c r="C17" s="73"/>
      <c r="D17" s="48" t="s">
        <v>203</v>
      </c>
    </row>
    <row r="18" spans="3:7" x14ac:dyDescent="0.2">
      <c r="C18" s="73"/>
      <c r="D18" s="48" t="s">
        <v>204</v>
      </c>
    </row>
    <row r="19" spans="3:7" x14ac:dyDescent="0.2">
      <c r="C19" s="73"/>
      <c r="D19" s="48" t="s">
        <v>38</v>
      </c>
    </row>
    <row r="21" spans="3:7" ht="33" customHeight="1" x14ac:dyDescent="0.2">
      <c r="C21" s="74" t="s">
        <v>217</v>
      </c>
      <c r="D21" s="21"/>
      <c r="E21" s="49" t="s">
        <v>229</v>
      </c>
      <c r="F21" s="49" t="s">
        <v>247</v>
      </c>
      <c r="G21" s="22" t="s">
        <v>257</v>
      </c>
    </row>
    <row r="22" spans="3:7" x14ac:dyDescent="0.2">
      <c r="C22" s="74"/>
      <c r="D22" s="21" t="s">
        <v>216</v>
      </c>
      <c r="E22" s="48">
        <v>1</v>
      </c>
      <c r="F22" s="48" t="s">
        <v>218</v>
      </c>
      <c r="G22" s="48">
        <v>2</v>
      </c>
    </row>
    <row r="23" spans="3:7" x14ac:dyDescent="0.2">
      <c r="C23" s="74"/>
      <c r="D23" s="21" t="s">
        <v>219</v>
      </c>
      <c r="E23" s="48">
        <v>2</v>
      </c>
      <c r="F23" s="48" t="s">
        <v>222</v>
      </c>
      <c r="G23" s="48">
        <v>10</v>
      </c>
    </row>
    <row r="24" spans="3:7" x14ac:dyDescent="0.2">
      <c r="C24" s="74"/>
      <c r="D24" s="21" t="s">
        <v>220</v>
      </c>
      <c r="E24" s="48">
        <v>3</v>
      </c>
      <c r="F24" s="48" t="s">
        <v>223</v>
      </c>
      <c r="G24" s="48">
        <v>15</v>
      </c>
    </row>
    <row r="25" spans="3:7" x14ac:dyDescent="0.2">
      <c r="C25" s="74"/>
      <c r="D25" s="21" t="s">
        <v>221</v>
      </c>
      <c r="E25" s="48">
        <v>4</v>
      </c>
      <c r="F25" s="48" t="s">
        <v>224</v>
      </c>
      <c r="G25" s="48">
        <v>20</v>
      </c>
    </row>
    <row r="26" spans="3:7" x14ac:dyDescent="0.2">
      <c r="C26" s="74"/>
      <c r="D26" s="21" t="s">
        <v>225</v>
      </c>
      <c r="E26" s="48">
        <v>5</v>
      </c>
      <c r="F26" s="48" t="s">
        <v>226</v>
      </c>
      <c r="G26" s="48">
        <v>25</v>
      </c>
    </row>
    <row r="27" spans="3:7" x14ac:dyDescent="0.2">
      <c r="C27" s="74"/>
      <c r="D27" s="21" t="s">
        <v>227</v>
      </c>
      <c r="E27" s="48">
        <v>6</v>
      </c>
      <c r="F27" s="48" t="s">
        <v>228</v>
      </c>
      <c r="G27" s="48">
        <v>45</v>
      </c>
    </row>
    <row r="36" spans="2:4" x14ac:dyDescent="0.2">
      <c r="B36" s="1" t="s">
        <v>256</v>
      </c>
      <c r="D36" s="1" t="str">
        <f ca="1">"P"&amp;RANDBETWEEN(65,90)&amp;CHAR(RANDBETWEEN(65,90))&amp;CHAR(RANDBETWEEN(65,90))&amp;CHAR(RANDBETWEEN(65,90))&amp;CHAR(RANDBETWEEN(65,90))</f>
        <v>P83YJHC</v>
      </c>
    </row>
  </sheetData>
  <mergeCells count="4">
    <mergeCell ref="C16:C19"/>
    <mergeCell ref="C11:C13"/>
    <mergeCell ref="C21:C27"/>
    <mergeCell ref="C7:C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Welcome</vt:lpstr>
      <vt:lpstr>Invoice Tracker</vt:lpstr>
      <vt:lpstr>Analysis</vt:lpstr>
      <vt:lpstr>Inputs</vt:lpstr>
      <vt:lpstr>'Invoice Tracker'!upflow_invoices_19_12_182018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Alexandre Louisy</dc:creator>
  <cp:lastModifiedBy>Alexandre Louisy</cp:lastModifiedBy>
  <dcterms:created xsi:type="dcterms:W3CDTF">2018-12-19T06:42:10Z</dcterms:created>
  <dcterms:modified xsi:type="dcterms:W3CDTF">2020-04-30T13:50:51Z</dcterms:modified>
</cp:coreProperties>
</file>